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677" documentId="8_{694A21BF-2BA9-49AB-8ED5-5352ECCEA036}" xr6:coauthVersionLast="47" xr6:coauthVersionMax="47" xr10:uidLastSave="{715F0F2B-F9C2-42DF-AD8C-07F0D0598B12}"/>
  <bookViews>
    <workbookView xWindow="-28920" yWindow="-120" windowWidth="29040" windowHeight="15840" activeTab="4" xr2:uid="{00000000-000D-0000-FFFF-FFFF00000000}"/>
  </bookViews>
  <sheets>
    <sheet name="Top 10 Summary" sheetId="12" r:id="rId1"/>
    <sheet name="250" sheetId="11" r:id="rId2"/>
    <sheet name="125" sheetId="7" r:id="rId3"/>
    <sheet name="BW85" sheetId="6" r:id="rId4"/>
    <sheet name="SW85" sheetId="5" r:id="rId5"/>
    <sheet name="Juniors" sheetId="4" r:id="rId6"/>
    <sheet name="Cadets" sheetId="3" r:id="rId7"/>
    <sheet name="Autos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7" l="1"/>
  <c r="E27" i="7" s="1"/>
  <c r="D26" i="7"/>
  <c r="D24" i="7"/>
  <c r="D22" i="7"/>
  <c r="D40" i="6"/>
  <c r="D35" i="6"/>
  <c r="D32" i="6"/>
  <c r="D7" i="11"/>
  <c r="D12" i="11"/>
  <c r="D10" i="11"/>
  <c r="D8" i="11"/>
  <c r="D14" i="11"/>
  <c r="D13" i="11"/>
  <c r="D11" i="11"/>
  <c r="D17" i="11"/>
  <c r="D9" i="11"/>
  <c r="D16" i="11"/>
  <c r="D18" i="11"/>
  <c r="D15" i="11"/>
  <c r="D19" i="11"/>
  <c r="D20" i="11"/>
  <c r="D6" i="11"/>
  <c r="D5" i="11"/>
  <c r="D11" i="7"/>
  <c r="D7" i="7"/>
  <c r="D12" i="7"/>
  <c r="D10" i="7"/>
  <c r="D9" i="7"/>
  <c r="D15" i="7"/>
  <c r="D19" i="7"/>
  <c r="D17" i="7"/>
  <c r="D14" i="7"/>
  <c r="D13" i="7"/>
  <c r="D18" i="7"/>
  <c r="D8" i="7"/>
  <c r="D20" i="7"/>
  <c r="D16" i="7"/>
  <c r="D21" i="7"/>
  <c r="D28" i="7"/>
  <c r="D29" i="7"/>
  <c r="D30" i="7"/>
  <c r="D31" i="7"/>
  <c r="D25" i="7"/>
  <c r="D32" i="7"/>
  <c r="D23" i="7"/>
  <c r="D5" i="7"/>
  <c r="D6" i="7"/>
  <c r="E24" i="7" l="1"/>
  <c r="E26" i="7"/>
  <c r="E40" i="6"/>
  <c r="E35" i="6"/>
  <c r="E22" i="7"/>
  <c r="D19" i="4"/>
  <c r="D7" i="4"/>
  <c r="D8" i="4"/>
  <c r="D9" i="4"/>
  <c r="D10" i="4"/>
  <c r="D11" i="4"/>
  <c r="D14" i="4"/>
  <c r="D12" i="4"/>
  <c r="D13" i="4"/>
  <c r="D17" i="4"/>
  <c r="D18" i="4"/>
  <c r="D15" i="4"/>
  <c r="D20" i="4"/>
  <c r="D16" i="4"/>
  <c r="D6" i="4"/>
  <c r="D5" i="4"/>
  <c r="D10" i="6"/>
  <c r="D12" i="6"/>
  <c r="D6" i="6"/>
  <c r="D19" i="6"/>
  <c r="D9" i="6"/>
  <c r="D14" i="6"/>
  <c r="D16" i="6"/>
  <c r="D13" i="6"/>
  <c r="D17" i="6"/>
  <c r="D15" i="6"/>
  <c r="D20" i="6"/>
  <c r="D7" i="6"/>
  <c r="D24" i="6"/>
  <c r="D29" i="6"/>
  <c r="D22" i="6"/>
  <c r="D30" i="6"/>
  <c r="D31" i="6"/>
  <c r="D26" i="6"/>
  <c r="D18" i="6"/>
  <c r="D36" i="6"/>
  <c r="D33" i="6"/>
  <c r="D34" i="6"/>
  <c r="D25" i="6"/>
  <c r="D21" i="6"/>
  <c r="D38" i="6"/>
  <c r="D27" i="6"/>
  <c r="D28" i="6"/>
  <c r="D37" i="6"/>
  <c r="D39" i="6"/>
  <c r="E32" i="6" s="1"/>
  <c r="D23" i="6"/>
  <c r="D8" i="6"/>
  <c r="D11" i="6"/>
  <c r="D5" i="6"/>
  <c r="D8" i="2"/>
  <c r="D7" i="2"/>
  <c r="D6" i="2"/>
  <c r="D11" i="2"/>
  <c r="D9" i="2"/>
  <c r="D14" i="2"/>
  <c r="D10" i="2"/>
  <c r="D12" i="2"/>
  <c r="D13" i="2"/>
  <c r="D17" i="2"/>
  <c r="D16" i="2"/>
  <c r="D15" i="2"/>
  <c r="D20" i="2"/>
  <c r="D18" i="2"/>
  <c r="D22" i="2"/>
  <c r="D26" i="2"/>
  <c r="D21" i="2"/>
  <c r="D27" i="2"/>
  <c r="D28" i="2"/>
  <c r="D19" i="2"/>
  <c r="D23" i="2"/>
  <c r="D24" i="2"/>
  <c r="D25" i="2"/>
  <c r="D5" i="2"/>
  <c r="D7" i="3"/>
  <c r="D6" i="3"/>
  <c r="D8" i="3"/>
  <c r="D10" i="3"/>
  <c r="D11" i="3"/>
  <c r="D9" i="3"/>
  <c r="D12" i="3"/>
  <c r="D14" i="3"/>
  <c r="D15" i="3"/>
  <c r="D13" i="3"/>
  <c r="D17" i="3"/>
  <c r="D16" i="3"/>
  <c r="D5" i="3"/>
  <c r="D26" i="5"/>
  <c r="D28" i="5"/>
  <c r="D35" i="5"/>
  <c r="D36" i="5"/>
  <c r="D37" i="5"/>
  <c r="E37" i="5" s="1"/>
  <c r="D38" i="5"/>
  <c r="D39" i="5"/>
  <c r="D6" i="5"/>
  <c r="D7" i="5"/>
  <c r="D8" i="5"/>
  <c r="D12" i="5"/>
  <c r="D11" i="5"/>
  <c r="D9" i="5"/>
  <c r="D10" i="5"/>
  <c r="D15" i="5"/>
  <c r="D13" i="5"/>
  <c r="D18" i="5"/>
  <c r="D14" i="5"/>
  <c r="D19" i="5"/>
  <c r="D16" i="5"/>
  <c r="D23" i="5"/>
  <c r="D20" i="5"/>
  <c r="D21" i="5"/>
  <c r="D24" i="5"/>
  <c r="D17" i="5"/>
  <c r="D22" i="5"/>
  <c r="D30" i="5"/>
  <c r="D31" i="5"/>
  <c r="D32" i="5"/>
  <c r="D33" i="5"/>
  <c r="D34" i="5"/>
  <c r="D25" i="5"/>
  <c r="D29" i="5"/>
  <c r="D27" i="5"/>
  <c r="D5" i="5"/>
  <c r="AC36" i="11"/>
  <c r="AB36" i="11"/>
  <c r="AA36" i="11"/>
  <c r="Z36" i="11"/>
  <c r="Y36" i="11"/>
  <c r="X36" i="11"/>
  <c r="AE40" i="7"/>
  <c r="AD40" i="7"/>
  <c r="AC40" i="7"/>
  <c r="AB40" i="7"/>
  <c r="AA40" i="7"/>
  <c r="Z40" i="7"/>
  <c r="AD36" i="4"/>
  <c r="AC36" i="4"/>
  <c r="AB36" i="4"/>
  <c r="AA36" i="4"/>
  <c r="Z36" i="4"/>
  <c r="Y36" i="4"/>
  <c r="AC36" i="3"/>
  <c r="AB36" i="3"/>
  <c r="AA36" i="3"/>
  <c r="Z36" i="3"/>
  <c r="Y36" i="3"/>
  <c r="X36" i="3"/>
  <c r="Z36" i="2"/>
  <c r="Y36" i="2"/>
  <c r="X36" i="2"/>
  <c r="AC36" i="2"/>
  <c r="AB36" i="2"/>
  <c r="AA36" i="2"/>
  <c r="E7" i="7"/>
  <c r="E12" i="7"/>
  <c r="E10" i="7"/>
  <c r="E9" i="7"/>
  <c r="E15" i="7"/>
  <c r="E19" i="7"/>
  <c r="E17" i="7"/>
  <c r="E14" i="7"/>
  <c r="E13" i="7"/>
  <c r="E18" i="7"/>
  <c r="E8" i="7"/>
  <c r="E20" i="7"/>
  <c r="E16" i="7"/>
  <c r="E21" i="7"/>
  <c r="E28" i="7"/>
  <c r="E29" i="7"/>
  <c r="E30" i="7"/>
  <c r="E31" i="7"/>
  <c r="E25" i="7"/>
  <c r="E32" i="7"/>
  <c r="D18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A1" i="2"/>
  <c r="A1" i="3"/>
  <c r="A1" i="4"/>
  <c r="A1" i="5"/>
  <c r="A1" i="6"/>
  <c r="A1" i="11"/>
  <c r="Q36" i="3"/>
  <c r="P36" i="3"/>
  <c r="O36" i="3"/>
  <c r="N36" i="3"/>
  <c r="M36" i="3"/>
  <c r="L36" i="3"/>
  <c r="K36" i="3"/>
  <c r="J36" i="3"/>
  <c r="I36" i="3"/>
  <c r="H36" i="3"/>
  <c r="G36" i="3"/>
  <c r="F36" i="3"/>
  <c r="D29" i="3"/>
  <c r="D28" i="3"/>
  <c r="D27" i="3"/>
  <c r="D26" i="3"/>
  <c r="D25" i="3"/>
  <c r="A25" i="3"/>
  <c r="A26" i="3" s="1"/>
  <c r="A27" i="3" s="1"/>
  <c r="A28" i="3" s="1"/>
  <c r="A29" i="3" s="1"/>
  <c r="A30" i="3" s="1"/>
  <c r="A31" i="3" s="1"/>
  <c r="A32" i="3" s="1"/>
  <c r="A33" i="3" s="1"/>
  <c r="A34" i="3" s="1"/>
  <c r="D24" i="3"/>
  <c r="D23" i="3"/>
  <c r="D22" i="3"/>
  <c r="D21" i="3"/>
  <c r="D20" i="3"/>
  <c r="D34" i="3"/>
  <c r="D33" i="3"/>
  <c r="D32" i="3"/>
  <c r="D31" i="3"/>
  <c r="D30" i="3"/>
  <c r="Q36" i="2"/>
  <c r="P36" i="2"/>
  <c r="O36" i="2"/>
  <c r="N36" i="2"/>
  <c r="M36" i="2"/>
  <c r="L36" i="2"/>
  <c r="K36" i="2"/>
  <c r="J36" i="2"/>
  <c r="I36" i="2"/>
  <c r="H36" i="2"/>
  <c r="G36" i="2"/>
  <c r="F36" i="2"/>
  <c r="Q42" i="6"/>
  <c r="P42" i="6"/>
  <c r="O42" i="6"/>
  <c r="N42" i="6"/>
  <c r="M42" i="6"/>
  <c r="L42" i="6"/>
  <c r="K42" i="6"/>
  <c r="J42" i="6"/>
  <c r="I42" i="6"/>
  <c r="H42" i="6"/>
  <c r="G42" i="6"/>
  <c r="F42" i="6"/>
  <c r="F26" i="11"/>
  <c r="G26" i="11"/>
  <c r="H26" i="11"/>
  <c r="I26" i="11"/>
  <c r="J26" i="11"/>
  <c r="K26" i="11"/>
  <c r="L26" i="11"/>
  <c r="M26" i="11"/>
  <c r="N26" i="11"/>
  <c r="O26" i="11"/>
  <c r="P26" i="11"/>
  <c r="Q26" i="11"/>
  <c r="E26" i="5" l="1"/>
  <c r="E11" i="3"/>
  <c r="E9" i="3"/>
  <c r="E28" i="5"/>
  <c r="E15" i="3"/>
  <c r="E7" i="3"/>
  <c r="E16" i="3"/>
  <c r="E17" i="3"/>
  <c r="E35" i="5"/>
  <c r="E39" i="5"/>
  <c r="E36" i="5"/>
  <c r="E38" i="5"/>
  <c r="E8" i="3"/>
  <c r="E14" i="3"/>
  <c r="E12" i="3"/>
  <c r="E10" i="3"/>
  <c r="E6" i="3"/>
  <c r="E13" i="3"/>
  <c r="D22" i="4"/>
  <c r="D30" i="4"/>
  <c r="D24" i="4"/>
  <c r="D29" i="4"/>
  <c r="D28" i="4"/>
  <c r="E30" i="4" l="1"/>
  <c r="E29" i="4"/>
  <c r="A3" i="7" l="1"/>
  <c r="D34" i="2"/>
  <c r="D33" i="2"/>
  <c r="D32" i="2"/>
  <c r="A1" i="7"/>
  <c r="A3" i="2"/>
  <c r="D29" i="2"/>
  <c r="A3" i="3"/>
  <c r="A3" i="4"/>
  <c r="A3" i="5"/>
  <c r="A3" i="6"/>
  <c r="A3" i="11"/>
  <c r="E13" i="11"/>
  <c r="D21" i="11"/>
  <c r="D22" i="11"/>
  <c r="D23" i="11"/>
  <c r="D24" i="11"/>
  <c r="E34" i="2" l="1"/>
  <c r="E33" i="2"/>
  <c r="E26" i="2"/>
  <c r="E19" i="11"/>
  <c r="E11" i="11"/>
  <c r="E7" i="11"/>
  <c r="E8" i="11"/>
  <c r="E18" i="11"/>
  <c r="E20" i="11"/>
  <c r="E22" i="5"/>
  <c r="E12" i="11"/>
  <c r="E15" i="11"/>
  <c r="E9" i="11"/>
  <c r="E16" i="11"/>
  <c r="E6" i="11"/>
  <c r="E10" i="11"/>
  <c r="E23" i="7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H16" i="12"/>
  <c r="H17" i="12"/>
  <c r="H18" i="12"/>
  <c r="H19" i="12"/>
  <c r="H20" i="12"/>
  <c r="H21" i="12"/>
  <c r="H22" i="12"/>
  <c r="H23" i="12"/>
  <c r="H24" i="12"/>
  <c r="H25" i="12"/>
  <c r="G17" i="12"/>
  <c r="G18" i="12"/>
  <c r="G19" i="12"/>
  <c r="G20" i="12"/>
  <c r="G21" i="12"/>
  <c r="G22" i="12"/>
  <c r="G23" i="12"/>
  <c r="G24" i="12"/>
  <c r="G25" i="12"/>
  <c r="G16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C36" i="12"/>
  <c r="C35" i="12"/>
  <c r="C34" i="12"/>
  <c r="C33" i="12"/>
  <c r="C32" i="12"/>
  <c r="C31" i="12"/>
  <c r="C30" i="12"/>
  <c r="C29" i="12"/>
  <c r="C28" i="12"/>
  <c r="C27" i="12"/>
  <c r="B28" i="12"/>
  <c r="B29" i="12"/>
  <c r="B30" i="12"/>
  <c r="B31" i="12"/>
  <c r="B32" i="12"/>
  <c r="B33" i="12"/>
  <c r="B34" i="12"/>
  <c r="B35" i="12"/>
  <c r="B36" i="12"/>
  <c r="B27" i="12"/>
  <c r="B25" i="12"/>
  <c r="B24" i="12"/>
  <c r="B23" i="12"/>
  <c r="B22" i="12"/>
  <c r="B21" i="12"/>
  <c r="B20" i="12"/>
  <c r="B19" i="12"/>
  <c r="B18" i="12"/>
  <c r="B17" i="12"/>
  <c r="C25" i="12"/>
  <c r="C24" i="12"/>
  <c r="C23" i="12"/>
  <c r="C22" i="12"/>
  <c r="C21" i="12"/>
  <c r="C20" i="12"/>
  <c r="C19" i="12"/>
  <c r="C18" i="12"/>
  <c r="C17" i="12"/>
  <c r="C16" i="12"/>
  <c r="B16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B10" i="12"/>
  <c r="C10" i="12"/>
  <c r="B11" i="12"/>
  <c r="C11" i="12"/>
  <c r="B12" i="12"/>
  <c r="C12" i="12"/>
  <c r="D12" i="12"/>
  <c r="B13" i="12"/>
  <c r="C13" i="12"/>
  <c r="D13" i="12"/>
  <c r="B14" i="12"/>
  <c r="C14" i="12"/>
  <c r="D14" i="12"/>
  <c r="H5" i="12"/>
  <c r="G5" i="12"/>
  <c r="B6" i="12"/>
  <c r="C6" i="12"/>
  <c r="B7" i="12"/>
  <c r="C7" i="12"/>
  <c r="B8" i="12"/>
  <c r="C8" i="12"/>
  <c r="B9" i="12"/>
  <c r="C9" i="12"/>
  <c r="C5" i="12"/>
  <c r="B5" i="12"/>
  <c r="O41" i="5"/>
  <c r="P41" i="5"/>
  <c r="Q41" i="5"/>
  <c r="D35" i="2"/>
  <c r="D35" i="3"/>
  <c r="Q36" i="4"/>
  <c r="P36" i="4"/>
  <c r="O36" i="4"/>
  <c r="N36" i="4"/>
  <c r="M36" i="4"/>
  <c r="L36" i="4"/>
  <c r="K36" i="4"/>
  <c r="J36" i="4"/>
  <c r="I36" i="4"/>
  <c r="H36" i="4"/>
  <c r="G36" i="4"/>
  <c r="Q34" i="7"/>
  <c r="P34" i="7"/>
  <c r="O34" i="7"/>
  <c r="N34" i="7"/>
  <c r="M34" i="7"/>
  <c r="L34" i="7"/>
  <c r="K34" i="7"/>
  <c r="J34" i="7"/>
  <c r="I34" i="7"/>
  <c r="H34" i="7"/>
  <c r="G34" i="7"/>
  <c r="F34" i="7"/>
  <c r="D33" i="7"/>
  <c r="D40" i="5"/>
  <c r="F41" i="5"/>
  <c r="G41" i="5"/>
  <c r="N41" i="5"/>
  <c r="L41" i="5"/>
  <c r="K41" i="5"/>
  <c r="J41" i="5"/>
  <c r="H41" i="5"/>
  <c r="M41" i="5"/>
  <c r="D7" i="12"/>
  <c r="D23" i="4"/>
  <c r="D19" i="3"/>
  <c r="E20" i="3" s="1"/>
  <c r="E29" i="2"/>
  <c r="E38" i="6"/>
  <c r="E24" i="4"/>
  <c r="D26" i="4"/>
  <c r="E28" i="2"/>
  <c r="D31" i="2"/>
  <c r="E32" i="2" s="1"/>
  <c r="D11" i="12"/>
  <c r="D10" i="12"/>
  <c r="D9" i="12"/>
  <c r="D8" i="12"/>
  <c r="D6" i="12"/>
  <c r="D5" i="12"/>
  <c r="E25" i="2" l="1"/>
  <c r="E24" i="2"/>
  <c r="I13" i="12"/>
  <c r="D41" i="6"/>
  <c r="E29" i="5"/>
  <c r="D35" i="4"/>
  <c r="D25" i="11"/>
  <c r="I41" i="5"/>
  <c r="D25" i="4"/>
  <c r="E26" i="4" s="1"/>
  <c r="D27" i="4"/>
  <c r="E28" i="4" s="1"/>
  <c r="D21" i="4"/>
  <c r="E22" i="4" s="1"/>
  <c r="D27" i="12"/>
  <c r="D19" i="12"/>
  <c r="E20" i="6"/>
  <c r="E34" i="6"/>
  <c r="E31" i="6"/>
  <c r="D17" i="12"/>
  <c r="E33" i="5"/>
  <c r="E25" i="5"/>
  <c r="E11" i="7"/>
  <c r="E13" i="2"/>
  <c r="E7" i="2"/>
  <c r="D30" i="2"/>
  <c r="E10" i="2"/>
  <c r="E22" i="2"/>
  <c r="E15" i="2"/>
  <c r="E12" i="2" l="1"/>
  <c r="E31" i="2"/>
  <c r="E30" i="2"/>
  <c r="E11" i="2"/>
  <c r="E6" i="2"/>
  <c r="E16" i="2"/>
  <c r="E17" i="2"/>
  <c r="E23" i="2"/>
  <c r="E19" i="2"/>
  <c r="E27" i="2"/>
  <c r="E21" i="2"/>
  <c r="E18" i="2"/>
  <c r="E20" i="2"/>
  <c r="E14" i="2"/>
  <c r="E9" i="2"/>
  <c r="E17" i="5"/>
  <c r="E20" i="5"/>
  <c r="I22" i="12"/>
  <c r="E14" i="4"/>
  <c r="E19" i="3"/>
  <c r="E18" i="3"/>
  <c r="E36" i="6"/>
  <c r="D21" i="12"/>
  <c r="I31" i="12"/>
  <c r="I29" i="12"/>
  <c r="E8" i="2"/>
  <c r="I32" i="12"/>
  <c r="I34" i="12"/>
  <c r="I23" i="12"/>
  <c r="I9" i="12"/>
  <c r="D16" i="12"/>
  <c r="D23" i="12"/>
  <c r="I16" i="12"/>
  <c r="E20" i="4"/>
  <c r="I27" i="12"/>
  <c r="I35" i="12"/>
  <c r="I33" i="12"/>
  <c r="I28" i="12"/>
  <c r="I30" i="12"/>
  <c r="I36" i="12"/>
  <c r="D43" i="12"/>
  <c r="I24" i="12"/>
  <c r="I25" i="12"/>
  <c r="D31" i="12"/>
  <c r="E10" i="4"/>
  <c r="D29" i="12"/>
  <c r="E7" i="4"/>
  <c r="D30" i="12"/>
  <c r="D34" i="12"/>
  <c r="D28" i="12"/>
  <c r="E17" i="4"/>
  <c r="I14" i="12"/>
  <c r="I5" i="12"/>
  <c r="I10" i="12"/>
  <c r="I12" i="12"/>
  <c r="I7" i="12"/>
  <c r="D20" i="12"/>
  <c r="D18" i="12"/>
  <c r="E11" i="6"/>
  <c r="I17" i="12"/>
  <c r="I21" i="12"/>
  <c r="I18" i="12"/>
  <c r="E7" i="5"/>
  <c r="I20" i="12"/>
  <c r="I19" i="12"/>
  <c r="E9" i="5"/>
  <c r="D41" i="12"/>
  <c r="D44" i="12"/>
  <c r="D38" i="12"/>
  <c r="D42" i="12"/>
  <c r="D39" i="12"/>
  <c r="D40" i="12"/>
  <c r="D47" i="12"/>
  <c r="D46" i="12"/>
  <c r="E17" i="6"/>
  <c r="D25" i="12"/>
  <c r="E21" i="4"/>
  <c r="E23" i="4"/>
  <c r="D35" i="12"/>
  <c r="E19" i="4"/>
  <c r="E16" i="4"/>
  <c r="E25" i="4"/>
  <c r="E27" i="4"/>
  <c r="D45" i="12"/>
  <c r="I11" i="12"/>
  <c r="D24" i="12"/>
  <c r="E13" i="6"/>
  <c r="E37" i="6"/>
  <c r="D22" i="12"/>
  <c r="E25" i="6"/>
  <c r="I8" i="12"/>
  <c r="I6" i="12"/>
  <c r="E21" i="5"/>
  <c r="E27" i="5"/>
  <c r="E10" i="6"/>
  <c r="E29" i="6"/>
  <c r="E22" i="6"/>
  <c r="E23" i="6"/>
  <c r="E13" i="5"/>
  <c r="E39" i="6"/>
  <c r="E16" i="6"/>
  <c r="E14" i="5"/>
  <c r="E12" i="4"/>
  <c r="E21" i="6"/>
  <c r="E14" i="6"/>
  <c r="E15" i="6"/>
  <c r="E7" i="6"/>
  <c r="E28" i="6"/>
  <c r="E8" i="6"/>
  <c r="E18" i="6"/>
  <c r="E30" i="6"/>
  <c r="E26" i="6"/>
  <c r="E24" i="6"/>
  <c r="E6" i="6"/>
  <c r="E6" i="5"/>
  <c r="E19" i="5"/>
  <c r="E34" i="5"/>
  <c r="E32" i="5"/>
  <c r="E16" i="5"/>
  <c r="E6" i="4"/>
  <c r="E11" i="4"/>
  <c r="E9" i="4"/>
  <c r="E12" i="5"/>
  <c r="E33" i="6"/>
  <c r="E30" i="5"/>
  <c r="E31" i="5"/>
  <c r="E23" i="5"/>
  <c r="E27" i="6"/>
  <c r="E9" i="6"/>
  <c r="E12" i="6"/>
  <c r="E8" i="5"/>
  <c r="E15" i="5"/>
  <c r="E10" i="5"/>
  <c r="E18" i="5"/>
  <c r="E11" i="5"/>
  <c r="E24" i="5"/>
  <c r="E8" i="4"/>
  <c r="D33" i="4"/>
  <c r="D31" i="4"/>
  <c r="F36" i="4"/>
  <c r="E15" i="4"/>
  <c r="D32" i="4"/>
  <c r="D34" i="4"/>
  <c r="D32" i="12" l="1"/>
  <c r="D36" i="12"/>
  <c r="D33" i="12"/>
  <c r="E34" i="4"/>
  <c r="E33" i="4"/>
  <c r="E13" i="4"/>
  <c r="E31" i="4"/>
  <c r="E18" i="4"/>
  <c r="E32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<sst xmlns="http://schemas.openxmlformats.org/spreadsheetml/2006/main" count="607" uniqueCount="210">
  <si>
    <t>Rider</t>
  </si>
  <si>
    <t>Total</t>
  </si>
  <si>
    <t>R1</t>
  </si>
  <si>
    <t>R2</t>
  </si>
  <si>
    <t>Rider No</t>
  </si>
  <si>
    <t>Diff</t>
  </si>
  <si>
    <t>-</t>
  </si>
  <si>
    <t>Daniel DEVINE</t>
  </si>
  <si>
    <t>Jamie LARKIN</t>
  </si>
  <si>
    <t>Mason SHIELDS</t>
  </si>
  <si>
    <t>Matthew KELLY-EDWARDS</t>
  </si>
  <si>
    <t>R3</t>
  </si>
  <si>
    <t>Sean DELANEY</t>
  </si>
  <si>
    <t>Calvin LARKIN</t>
  </si>
  <si>
    <t>Mason NICHOLL</t>
  </si>
  <si>
    <t>Cian O'HARE</t>
  </si>
  <si>
    <t>Ollie DEVLIN</t>
  </si>
  <si>
    <t>Thomas GIBSON</t>
  </si>
  <si>
    <t>Calum BEATTIE</t>
  </si>
  <si>
    <t>Riley McALORUM</t>
  </si>
  <si>
    <t>Szymon SKURATOWSKI</t>
  </si>
  <si>
    <t>Bobby MAHER</t>
  </si>
  <si>
    <t>Evan OLIVER</t>
  </si>
  <si>
    <t>Olly KIDD</t>
  </si>
  <si>
    <t>Zack RUTHERFORD</t>
  </si>
  <si>
    <t>Ben EGERTON</t>
  </si>
  <si>
    <t>Daniel McGOVERN</t>
  </si>
  <si>
    <t>Shay FLANAGAN</t>
  </si>
  <si>
    <t>Callum BRADLEY</t>
  </si>
  <si>
    <t>Gary COSTELLO</t>
  </si>
  <si>
    <t>Oliver LAVERY</t>
  </si>
  <si>
    <t>Chloe McALORUM</t>
  </si>
  <si>
    <t>Finbar McGOVERN</t>
  </si>
  <si>
    <t>Eduards BERGINS</t>
  </si>
  <si>
    <t>Ollie HOLLAND</t>
  </si>
  <si>
    <t>John McCANN</t>
  </si>
  <si>
    <t>Robert SWEENEY</t>
  </si>
  <si>
    <t>Ben ATKINSON</t>
  </si>
  <si>
    <t>Martins KALININS</t>
  </si>
  <si>
    <t>Alex McCREA</t>
  </si>
  <si>
    <t>Jamie DELANEY</t>
  </si>
  <si>
    <t>Brayden KELLEY</t>
  </si>
  <si>
    <t>James RANKIN</t>
  </si>
  <si>
    <t>James EGERTON</t>
  </si>
  <si>
    <t>Tom BISHOP</t>
  </si>
  <si>
    <t>Josh CRICHTON</t>
  </si>
  <si>
    <t>Darryl McCLURKIN</t>
  </si>
  <si>
    <t>Tyler McCLURKIN</t>
  </si>
  <si>
    <t>Danielius GROMOVAS</t>
  </si>
  <si>
    <t>Roberts BERGINS</t>
  </si>
  <si>
    <t>Shea FULLERTON</t>
  </si>
  <si>
    <t>Lewis SPRATT</t>
  </si>
  <si>
    <t>Andrew ANDERSON</t>
  </si>
  <si>
    <t>Points not scored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</si>
  <si>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</si>
  <si>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</si>
  <si>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</si>
  <si>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</si>
  <si>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</si>
  <si>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</si>
  <si>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</si>
  <si>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</si>
  <si>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</si>
  <si>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</si>
  <si>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Automatics</t>
  </si>
  <si>
    <t>Small Wheel 85</t>
  </si>
  <si>
    <t>Youth Solo</t>
  </si>
  <si>
    <t>250 Premier</t>
  </si>
  <si>
    <t>125 Intermidate</t>
  </si>
  <si>
    <t>Big Wheel 85</t>
  </si>
  <si>
    <t>3 races per Round</t>
  </si>
  <si>
    <t>Cadet 65cc</t>
  </si>
  <si>
    <t>Junior 65cc</t>
  </si>
  <si>
    <t>Jake FARRELLY</t>
  </si>
  <si>
    <t>Hayden CLINTON</t>
  </si>
  <si>
    <t>Ryan CARTER</t>
  </si>
  <si>
    <t>Brodie CLINTON</t>
  </si>
  <si>
    <t>Michael McLAUGHLIN</t>
  </si>
  <si>
    <t>Jonathan MERRIMAN Jr</t>
  </si>
  <si>
    <t>Samuel LOGAN</t>
  </si>
  <si>
    <t>Kevin KAZLAUSKAS</t>
  </si>
  <si>
    <t>Leo TAYLOR</t>
  </si>
  <si>
    <t>Freddie DUBOIS</t>
  </si>
  <si>
    <t>Dylan McAULEY</t>
  </si>
  <si>
    <t>Riley O'NEILL</t>
  </si>
  <si>
    <t>Ryan FLYNN</t>
  </si>
  <si>
    <t>James McADOO</t>
  </si>
  <si>
    <t>7x</t>
  </si>
  <si>
    <t>Bradley THOMPSON</t>
  </si>
  <si>
    <t>Cole McAULEY</t>
  </si>
  <si>
    <t>Erin DEASLEY</t>
  </si>
  <si>
    <t>Marc BERGIN</t>
  </si>
  <si>
    <t>Elliot LYND</t>
  </si>
  <si>
    <t>Logan NICHOLL</t>
  </si>
  <si>
    <t>Jay COLGAN</t>
  </si>
  <si>
    <t>Liam DEVLIN</t>
  </si>
  <si>
    <t>Lee MORGAN</t>
  </si>
  <si>
    <t>Frazer WATSON</t>
  </si>
  <si>
    <t>Hudson SMYTH</t>
  </si>
  <si>
    <t>Nixon McCAMLEY</t>
  </si>
  <si>
    <t>Cahan MULLAN</t>
  </si>
  <si>
    <t>Darragh HAMILTON</t>
  </si>
  <si>
    <t>Cormac WATSON</t>
  </si>
  <si>
    <t>Noah BARR</t>
  </si>
  <si>
    <t>Kayden GREEN</t>
  </si>
  <si>
    <t>Logan SPRATT</t>
  </si>
  <si>
    <t>Knock</t>
  </si>
  <si>
    <t>St Johns</t>
  </si>
  <si>
    <t>Jake SAYERS</t>
  </si>
  <si>
    <t>Finlay HOSKISSON</t>
  </si>
  <si>
    <t>John JACKSON</t>
  </si>
  <si>
    <t>Isaac THOMPSON</t>
  </si>
  <si>
    <t>Charlie WILKIN</t>
  </si>
  <si>
    <t>Freddie CARMICHAEL</t>
  </si>
  <si>
    <t>Jack QUINN</t>
  </si>
  <si>
    <t>Jack McGRATH</t>
  </si>
  <si>
    <t>Reece GIBSON</t>
  </si>
  <si>
    <t>Jax WEATHERHEAD</t>
  </si>
  <si>
    <t>Nathan SANDS</t>
  </si>
  <si>
    <t>6x</t>
  </si>
  <si>
    <t>Robbie REID</t>
  </si>
  <si>
    <t>Caleb DUFFY</t>
  </si>
  <si>
    <t>Finn MANLEY</t>
  </si>
  <si>
    <t>Bradley CORCORAN</t>
  </si>
  <si>
    <t>Ollie McGOWAN</t>
  </si>
  <si>
    <t>Harvey CORCORAN</t>
  </si>
  <si>
    <t>Hayden GIBSON</t>
  </si>
  <si>
    <t>Malachi ALLEN</t>
  </si>
  <si>
    <t>Ross THOMPSON</t>
  </si>
  <si>
    <t>James McCANN</t>
  </si>
  <si>
    <t>Charlie CASSELDEN</t>
  </si>
  <si>
    <t>Jay ROBINSON</t>
  </si>
  <si>
    <t>Matt COLGAN</t>
  </si>
  <si>
    <t>Paudi O'NEILL</t>
  </si>
  <si>
    <t>Riley MORGAN</t>
  </si>
  <si>
    <t>Sean DONAGHY</t>
  </si>
  <si>
    <t>Cody-Lee DUGGAN</t>
  </si>
  <si>
    <t>Callum HUGHES</t>
  </si>
  <si>
    <t>5x</t>
  </si>
  <si>
    <t>13x</t>
  </si>
  <si>
    <t>Bobby BURNS</t>
  </si>
  <si>
    <t>Jamie McKEE</t>
  </si>
  <si>
    <t>Markuss KALNINS</t>
  </si>
  <si>
    <t>Kole NALLY</t>
  </si>
  <si>
    <t>Corey McATEER</t>
  </si>
  <si>
    <t>Ryan JACKSON</t>
  </si>
  <si>
    <t>Patrick WOODSIDE</t>
  </si>
  <si>
    <t>Luke ANNETT</t>
  </si>
  <si>
    <t>Jacob DUNCAN</t>
  </si>
  <si>
    <t>Lewis MOORE</t>
  </si>
  <si>
    <t>Cian TINNLEY</t>
  </si>
  <si>
    <t>Michael DONAGHY</t>
  </si>
  <si>
    <t>Jack MEARA</t>
  </si>
  <si>
    <t>Charley IRWIN</t>
  </si>
  <si>
    <t>Shea McDERMOTT</t>
  </si>
  <si>
    <t>Bradley WALKER</t>
  </si>
  <si>
    <t>Calvin KELLY</t>
  </si>
  <si>
    <t>Andy McGARVEY</t>
  </si>
  <si>
    <t>Dylan McATEER</t>
  </si>
  <si>
    <t>Sam McCLINTOCK</t>
  </si>
  <si>
    <t>Joey McCLINTOCK</t>
  </si>
  <si>
    <t>Logan KEANE</t>
  </si>
  <si>
    <t>Pavers Cave</t>
  </si>
  <si>
    <t>Cookstown</t>
  </si>
  <si>
    <t>Desertmartin</t>
  </si>
  <si>
    <t>St johns</t>
  </si>
  <si>
    <t>Noah McFADDEN</t>
  </si>
  <si>
    <t>Ethan GAWLEY</t>
  </si>
  <si>
    <t>Jersi ADAMS</t>
  </si>
  <si>
    <t>16x</t>
  </si>
  <si>
    <t>Daniel McKENNA</t>
  </si>
  <si>
    <t>Pavers Cave MRA Ulster Championship</t>
  </si>
  <si>
    <t>Errigal</t>
  </si>
  <si>
    <t>Buncrana</t>
  </si>
  <si>
    <t>Ollie O'HARE</t>
  </si>
  <si>
    <t>Bohdan KYSLIUK</t>
  </si>
  <si>
    <t>23x</t>
  </si>
  <si>
    <t>Carter Williams</t>
  </si>
  <si>
    <t>Lina Kysliuk</t>
  </si>
  <si>
    <t>Nathan LAWLER</t>
  </si>
  <si>
    <t>Mourne</t>
  </si>
  <si>
    <t>Seaforde</t>
  </si>
  <si>
    <t>Zak DEWART</t>
  </si>
  <si>
    <t>Daniel SANDS</t>
  </si>
  <si>
    <t>Louie McGrath</t>
  </si>
  <si>
    <t>Alfie Herron</t>
  </si>
  <si>
    <t>After Rd4 of 6</t>
  </si>
  <si>
    <t>South Down</t>
  </si>
  <si>
    <t>Loughbrickland</t>
  </si>
  <si>
    <t>Mark Fanning</t>
  </si>
  <si>
    <t>Kayne FLEMING</t>
  </si>
  <si>
    <t>Adam FANNING</t>
  </si>
  <si>
    <t>Bobbie DUBOIS</t>
  </si>
  <si>
    <t>Joshua FANNING</t>
  </si>
  <si>
    <t>Troy MOONEY</t>
  </si>
  <si>
    <t>Alex TIMLIN</t>
  </si>
  <si>
    <t>Brendan McAreavey</t>
  </si>
  <si>
    <t>Blake Teeling Barry</t>
  </si>
  <si>
    <t>Rian McDermott</t>
  </si>
  <si>
    <t>Joel McKinstry</t>
  </si>
  <si>
    <t>Joey LIVINGSTONE</t>
  </si>
  <si>
    <t>Brodie Clinton</t>
  </si>
  <si>
    <t>38x</t>
  </si>
  <si>
    <t>Shay Flanagan</t>
  </si>
  <si>
    <t>Abigail STOCKDALE</t>
  </si>
  <si>
    <t>Micheal McCULLAGH</t>
  </si>
  <si>
    <t>Jamie BAILIE</t>
  </si>
  <si>
    <t>Ben reid</t>
  </si>
  <si>
    <t>Robijs DEPERS</t>
  </si>
  <si>
    <t xml:space="preserve">Drop Race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</si>
</sst>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b/>
      <sz val="10"/>
      <name val="Comic Sans MS"/>
      <family val="4"/>
    </font>
    <font>
      <b/>
      <sz val="10"/>
      <color indexed="10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sz val="12"/>
      <color indexed="10"/>
      <name val="Comic Sans MS"/>
      <family val="4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sz val="11"/>
      <name val="Comic Sans MS"/>
      <family val="4"/>
    </font>
    <font>
      <sz val="10"/>
      <color theme="0" tint="-0.499984740745262"/>
      <name val="Tahoma"/>
      <family val="2"/>
    </font>
    <font>
      <sz val="8"/>
      <name val="Arial"/>
      <family val="2"/>
    </font>
    <font>
      <b/>
      <sz val="8"/>
      <name val="Comic Sans MS"/>
      <family val="4"/>
    </font>
    <font>
      <sz val="9"/>
      <name val="Tahoma"/>
      <family val="2"/>
    </font>
    <font>
      <sz val="8"/>
      <name val="Tahoma"/>
      <family val="2"/>
    </font>
    <font>
      <sz val="9"/>
      <name val="Arial"/>
      <family val="2"/>
    </font>
    <font>
      <b/>
      <sz val="18"/>
      <color theme="0"/>
      <name val="Tahoma"/>
      <family val="2"/>
    </font>
    <font>
      <b/>
      <sz val="8"/>
      <color indexed="10"/>
      <name val="Comic Sans MS"/>
      <family val="4"/>
    </font>
    <font>
      <b/>
      <sz val="18"/>
      <color theme="3" tint="-0.249977111117893"/>
      <name val="Tahoma"/>
      <family val="2"/>
    </font>
    <font>
      <b/>
      <sz val="12"/>
      <color theme="3" tint="-0.249977111117893"/>
      <name val="Comic Sans MS"/>
      <family val="4"/>
    </font>
    <font>
      <b/>
      <sz val="10"/>
      <color theme="3" tint="-0.249977111117893"/>
      <name val="Tahoma"/>
      <family val="2"/>
    </font>
    <font>
      <sz val="10"/>
      <color theme="3" tint="-0.249977111117893"/>
      <name val="Tahoma"/>
      <family val="2"/>
    </font>
    <font>
      <b/>
      <sz val="11"/>
      <color theme="3" tint="-0.249977111117893"/>
      <name val="Tahoma"/>
      <family val="2"/>
    </font>
    <font>
      <sz val="10"/>
      <color theme="3" tint="-0.249977111117893"/>
      <name val="Arial"/>
      <family val="2"/>
    </font>
    <font>
      <b/>
      <sz val="9"/>
      <name val="Tahoma"/>
      <family val="2"/>
    </font>
    <font>
      <b/>
      <sz val="10"/>
      <name val="Arial"/>
      <family val="2"/>
    </font>
    <font>
      <b/>
      <sz val="14"/>
      <name val="Comic Sans MS"/>
      <family val="4"/>
    </font>
    <font>
      <b/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5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/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  <border>
      <left style="medium">
        <color rgb="FFFFC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C000"/>
      </right>
      <top/>
      <bottom style="thin">
        <color indexed="64"/>
      </bottom>
      <diagonal/>
    </border>
    <border>
      <left style="medium">
        <color rgb="FFFFC000"/>
      </left>
      <right/>
      <top style="thin">
        <color indexed="64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 style="medium">
        <color rgb="FFFFC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medium">
        <color rgb="FFFFC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/>
      <diagonal/>
    </border>
    <border>
      <left/>
      <right style="medium">
        <color rgb="FFFFC000"/>
      </right>
      <top style="medium">
        <color indexed="64"/>
      </top>
      <bottom/>
      <diagonal/>
    </border>
    <border>
      <left/>
      <right style="medium">
        <color rgb="FFFFC000"/>
      </right>
      <top/>
      <bottom style="medium">
        <color indexed="64"/>
      </bottom>
      <diagonal/>
    </border>
    <border>
      <left style="medium">
        <color rgb="FFFFC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/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1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20" xfId="0" applyBorder="1"/>
    <xf numFmtId="0" fontId="0" fillId="0" borderId="34" xfId="0" applyBorder="1"/>
    <xf numFmtId="0" fontId="6" fillId="3" borderId="3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0" fillId="0" borderId="43" xfId="0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0" fillId="0" borderId="74" xfId="0" applyBorder="1"/>
    <xf numFmtId="0" fontId="0" fillId="0" borderId="73" xfId="0" applyBorder="1"/>
    <xf numFmtId="0" fontId="0" fillId="0" borderId="44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81" xfId="0" applyBorder="1"/>
    <xf numFmtId="0" fontId="6" fillId="3" borderId="5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83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/>
    <xf numFmtId="0" fontId="6" fillId="3" borderId="76" xfId="0" applyFont="1" applyFill="1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1" xfId="0" applyBorder="1"/>
    <xf numFmtId="0" fontId="0" fillId="0" borderId="92" xfId="0" applyBorder="1"/>
    <xf numFmtId="0" fontId="6" fillId="3" borderId="98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96" xfId="0" applyFont="1" applyFill="1" applyBorder="1" applyAlignment="1">
      <alignment horizontal="center" vertical="center" wrapText="1"/>
    </xf>
    <xf numFmtId="0" fontId="6" fillId="3" borderId="99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0" fillId="0" borderId="102" xfId="0" applyBorder="1"/>
    <xf numFmtId="0" fontId="0" fillId="0" borderId="86" xfId="0" applyBorder="1"/>
    <xf numFmtId="0" fontId="6" fillId="3" borderId="8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0" fillId="0" borderId="103" xfId="0" applyBorder="1"/>
    <xf numFmtId="0" fontId="0" fillId="0" borderId="104" xfId="0" applyBorder="1"/>
    <xf numFmtId="0" fontId="0" fillId="0" borderId="105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00" xfId="0" applyBorder="1" applyAlignment="1">
      <alignment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0" fillId="0" borderId="7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85" xfId="0" applyBorder="1"/>
    <xf numFmtId="0" fontId="0" fillId="0" borderId="88" xfId="0" applyBorder="1" applyAlignment="1">
      <alignment horizontal="center" vertical="center"/>
    </xf>
    <xf numFmtId="0" fontId="0" fillId="0" borderId="115" xfId="0" applyBorder="1"/>
    <xf numFmtId="0" fontId="8" fillId="3" borderId="2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9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113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107" xfId="0" applyBorder="1"/>
    <xf numFmtId="0" fontId="13" fillId="0" borderId="0" xfId="0" applyFont="1" applyAlignment="1">
      <alignment horizontal="center"/>
    </xf>
    <xf numFmtId="0" fontId="14" fillId="0" borderId="87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92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5" fillId="0" borderId="5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6" fillId="4" borderId="60" xfId="0" applyFont="1" applyFill="1" applyBorder="1" applyAlignment="1">
      <alignment vertical="center" wrapText="1"/>
    </xf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3" fillId="4" borderId="63" xfId="0" applyFont="1" applyFill="1" applyBorder="1" applyAlignment="1">
      <alignment vertical="center" wrapText="1"/>
    </xf>
    <xf numFmtId="0" fontId="4" fillId="4" borderId="90" xfId="0" applyFont="1" applyFill="1" applyBorder="1" applyAlignment="1">
      <alignment vertical="center" wrapText="1"/>
    </xf>
    <xf numFmtId="0" fontId="5" fillId="4" borderId="101" xfId="0" applyFont="1" applyFill="1" applyBorder="1" applyAlignment="1">
      <alignment vertical="center" wrapText="1"/>
    </xf>
    <xf numFmtId="0" fontId="19" fillId="4" borderId="90" xfId="0" applyFont="1" applyFill="1" applyBorder="1" applyAlignment="1">
      <alignment vertical="center" wrapText="1"/>
    </xf>
    <xf numFmtId="0" fontId="21" fillId="4" borderId="60" xfId="0" applyFont="1" applyFill="1" applyBorder="1"/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4" borderId="60" xfId="0" applyFont="1" applyFill="1" applyBorder="1" applyAlignment="1">
      <alignment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4" borderId="90" xfId="0" applyFont="1" applyFill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0" fillId="4" borderId="60" xfId="0" applyFont="1" applyFill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0" fontId="9" fillId="4" borderId="63" xfId="0" applyFont="1" applyFill="1" applyBorder="1" applyAlignment="1">
      <alignment vertical="center" wrapText="1"/>
    </xf>
    <xf numFmtId="0" fontId="1" fillId="4" borderId="65" xfId="0" applyFont="1" applyFill="1" applyBorder="1" applyAlignment="1">
      <alignment vertical="center"/>
    </xf>
    <xf numFmtId="0" fontId="12" fillId="4" borderId="66" xfId="0" applyFont="1" applyFill="1" applyBorder="1" applyAlignment="1">
      <alignment vertical="center"/>
    </xf>
    <xf numFmtId="0" fontId="4" fillId="4" borderId="66" xfId="0" applyFont="1" applyFill="1" applyBorder="1" applyAlignment="1">
      <alignment horizontal="center" vertical="center" wrapText="1"/>
    </xf>
    <xf numFmtId="0" fontId="2" fillId="4" borderId="114" xfId="0" applyFont="1" applyFill="1" applyBorder="1" applyAlignment="1">
      <alignment horizontal="center" vertical="center"/>
    </xf>
    <xf numFmtId="0" fontId="2" fillId="4" borderId="85" xfId="0" applyFont="1" applyFill="1" applyBorder="1" applyAlignment="1">
      <alignment horizontal="center" vertical="center"/>
    </xf>
    <xf numFmtId="0" fontId="4" fillId="4" borderId="109" xfId="0" applyFont="1" applyFill="1" applyBorder="1" applyAlignment="1">
      <alignment horizontal="center" vertical="center" wrapText="1"/>
    </xf>
    <xf numFmtId="0" fontId="4" fillId="4" borderId="110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116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4" borderId="118" xfId="0" applyFont="1" applyFill="1" applyBorder="1" applyAlignment="1">
      <alignment vertical="center"/>
    </xf>
    <xf numFmtId="0" fontId="21" fillId="0" borderId="119" xfId="0" applyFont="1" applyBorder="1" applyAlignment="1">
      <alignment horizontal="center" vertical="center"/>
    </xf>
    <xf numFmtId="0" fontId="21" fillId="0" borderId="120" xfId="0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1" fillId="0" borderId="122" xfId="0" applyFont="1" applyBorder="1" applyAlignment="1">
      <alignment horizontal="center" vertical="center"/>
    </xf>
    <xf numFmtId="0" fontId="21" fillId="0" borderId="123" xfId="0" applyFont="1" applyBorder="1" applyAlignment="1">
      <alignment horizontal="center" vertical="center"/>
    </xf>
    <xf numFmtId="0" fontId="21" fillId="0" borderId="124" xfId="0" applyFont="1" applyBorder="1" applyAlignment="1">
      <alignment horizontal="center" vertical="center"/>
    </xf>
    <xf numFmtId="0" fontId="21" fillId="0" borderId="125" xfId="0" applyFont="1" applyBorder="1" applyAlignment="1">
      <alignment horizontal="center" vertical="center"/>
    </xf>
    <xf numFmtId="0" fontId="20" fillId="4" borderId="127" xfId="0" applyFont="1" applyFill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/>
    </xf>
    <xf numFmtId="0" fontId="21" fillId="0" borderId="130" xfId="0" applyFont="1" applyBorder="1" applyAlignment="1">
      <alignment horizontal="center" vertical="center"/>
    </xf>
    <xf numFmtId="0" fontId="21" fillId="0" borderId="131" xfId="0" applyFont="1" applyBorder="1" applyAlignment="1">
      <alignment horizontal="center" vertical="center"/>
    </xf>
    <xf numFmtId="0" fontId="21" fillId="0" borderId="134" xfId="0" applyFont="1" applyBorder="1" applyAlignment="1">
      <alignment horizontal="center" vertical="center"/>
    </xf>
    <xf numFmtId="16" fontId="21" fillId="0" borderId="136" xfId="0" applyNumberFormat="1" applyFont="1" applyBorder="1" applyAlignment="1">
      <alignment horizontal="center" vertical="center"/>
    </xf>
    <xf numFmtId="0" fontId="21" fillId="0" borderId="137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95" xfId="0" applyFont="1" applyFill="1" applyBorder="1" applyAlignment="1">
      <alignment horizontal="center" vertical="center" wrapText="1"/>
    </xf>
    <xf numFmtId="0" fontId="17" fillId="4" borderId="85" xfId="0" applyFont="1" applyFill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3" borderId="74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 wrapText="1"/>
    </xf>
    <xf numFmtId="0" fontId="23" fillId="4" borderId="138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/>
    <xf numFmtId="0" fontId="23" fillId="4" borderId="127" xfId="0" applyFont="1" applyFill="1" applyBorder="1" applyAlignment="1">
      <alignment horizontal="center" vertical="center"/>
    </xf>
    <xf numFmtId="0" fontId="0" fillId="0" borderId="60" xfId="0" applyBorder="1"/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0" xfId="0" applyBorder="1"/>
    <xf numFmtId="0" fontId="0" fillId="0" borderId="10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89" xfId="0" applyFont="1" applyFill="1" applyBorder="1" applyAlignment="1">
      <alignment horizontal="center" vertical="center" wrapText="1"/>
    </xf>
    <xf numFmtId="0" fontId="4" fillId="4" borderId="139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2" fillId="4" borderId="140" xfId="0" applyFont="1" applyFill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 wrapText="1"/>
    </xf>
    <xf numFmtId="0" fontId="4" fillId="4" borderId="141" xfId="0" applyFont="1" applyFill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/>
    <xf numFmtId="0" fontId="13" fillId="0" borderId="88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25" fillId="0" borderId="45" xfId="0" applyFont="1" applyBorder="1"/>
    <xf numFmtId="0" fontId="25" fillId="0" borderId="3" xfId="0" applyFont="1" applyBorder="1"/>
    <xf numFmtId="0" fontId="25" fillId="0" borderId="14" xfId="0" applyFont="1" applyBorder="1"/>
    <xf numFmtId="0" fontId="25" fillId="0" borderId="46" xfId="0" applyFont="1" applyBorder="1"/>
    <xf numFmtId="0" fontId="25" fillId="0" borderId="34" xfId="0" applyFont="1" applyBorder="1"/>
    <xf numFmtId="0" fontId="8" fillId="3" borderId="46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96" xfId="0" applyFont="1" applyBorder="1" applyAlignment="1">
      <alignment horizontal="center"/>
    </xf>
    <xf numFmtId="0" fontId="25" fillId="0" borderId="80" xfId="0" applyFont="1" applyBorder="1" applyAlignment="1">
      <alignment horizontal="center"/>
    </xf>
    <xf numFmtId="0" fontId="25" fillId="0" borderId="83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25" fillId="0" borderId="76" xfId="0" applyFont="1" applyBorder="1" applyAlignment="1">
      <alignment horizontal="center"/>
    </xf>
    <xf numFmtId="0" fontId="25" fillId="0" borderId="77" xfId="0" applyFont="1" applyBorder="1" applyAlignment="1">
      <alignment horizont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8" fillId="3" borderId="9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8" fillId="3" borderId="96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0" borderId="90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15" xfId="0" applyFont="1" applyBorder="1"/>
    <xf numFmtId="0" fontId="13" fillId="0" borderId="104" xfId="0" applyFont="1" applyBorder="1"/>
    <xf numFmtId="0" fontId="13" fillId="0" borderId="105" xfId="0" applyFont="1" applyBorder="1"/>
    <xf numFmtId="0" fontId="25" fillId="0" borderId="44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64" xfId="0" applyFont="1" applyBorder="1"/>
    <xf numFmtId="0" fontId="25" fillId="0" borderId="49" xfId="0" applyFont="1" applyBorder="1"/>
    <xf numFmtId="0" fontId="25" fillId="0" borderId="50" xfId="0" applyFont="1" applyBorder="1"/>
    <xf numFmtId="0" fontId="25" fillId="0" borderId="33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 wrapText="1"/>
    </xf>
    <xf numFmtId="0" fontId="8" fillId="3" borderId="104" xfId="0" applyFont="1" applyFill="1" applyBorder="1" applyAlignment="1">
      <alignment horizontal="center" vertical="center" wrapText="1"/>
    </xf>
    <xf numFmtId="0" fontId="0" fillId="0" borderId="75" xfId="0" applyBorder="1"/>
    <xf numFmtId="0" fontId="8" fillId="3" borderId="75" xfId="0" applyFont="1" applyFill="1" applyBorder="1" applyAlignment="1">
      <alignment horizontal="center" vertical="center" wrapText="1"/>
    </xf>
    <xf numFmtId="0" fontId="8" fillId="3" borderId="142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0" fillId="0" borderId="142" xfId="0" applyBorder="1"/>
    <xf numFmtId="0" fontId="0" fillId="0" borderId="87" xfId="0" applyBorder="1"/>
    <xf numFmtId="0" fontId="8" fillId="0" borderId="43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5" borderId="69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/>
    </xf>
    <xf numFmtId="0" fontId="8" fillId="3" borderId="9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5" borderId="97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vertical="center" wrapText="1"/>
    </xf>
    <xf numFmtId="0" fontId="9" fillId="4" borderId="61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/>
    </xf>
    <xf numFmtId="0" fontId="27" fillId="0" borderId="91" xfId="0" applyFont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" fillId="4" borderId="114" xfId="0" applyFont="1" applyFill="1" applyBorder="1" applyAlignment="1">
      <alignment horizontal="center" vertical="center"/>
    </xf>
    <xf numFmtId="0" fontId="1" fillId="4" borderId="85" xfId="0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center" vertical="center" wrapText="1"/>
    </xf>
    <xf numFmtId="0" fontId="6" fillId="3" borderId="49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3" borderId="50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5" xfId="1" applyFont="1" applyFill="1" applyBorder="1" applyAlignment="1">
      <alignment horizontal="center" vertical="center" wrapText="1"/>
    </xf>
    <xf numFmtId="0" fontId="8" fillId="3" borderId="46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25" fillId="0" borderId="42" xfId="1" applyFont="1" applyBorder="1" applyAlignment="1">
      <alignment horizontal="center"/>
    </xf>
    <xf numFmtId="0" fontId="25" fillId="0" borderId="64" xfId="1" applyFont="1" applyBorder="1" applyAlignment="1">
      <alignment horizontal="center"/>
    </xf>
    <xf numFmtId="0" fontId="25" fillId="0" borderId="43" xfId="1" applyFont="1" applyBorder="1" applyAlignment="1">
      <alignment horizontal="center"/>
    </xf>
    <xf numFmtId="0" fontId="25" fillId="0" borderId="45" xfId="1" applyFont="1" applyBorder="1" applyAlignment="1">
      <alignment horizontal="center"/>
    </xf>
    <xf numFmtId="0" fontId="25" fillId="0" borderId="49" xfId="1" applyFont="1" applyBorder="1" applyAlignment="1">
      <alignment horizontal="center"/>
    </xf>
    <xf numFmtId="0" fontId="25" fillId="0" borderId="3" xfId="1" applyFont="1" applyBorder="1" applyAlignment="1">
      <alignment horizontal="center"/>
    </xf>
    <xf numFmtId="0" fontId="25" fillId="0" borderId="46" xfId="1" applyFont="1" applyBorder="1" applyAlignment="1">
      <alignment horizontal="center"/>
    </xf>
    <xf numFmtId="0" fontId="25" fillId="0" borderId="34" xfId="1" applyFont="1" applyBorder="1" applyAlignment="1">
      <alignment horizontal="center"/>
    </xf>
    <xf numFmtId="0" fontId="8" fillId="3" borderId="43" xfId="1" applyFont="1" applyFill="1" applyBorder="1" applyAlignment="1">
      <alignment horizontal="center" vertical="center" wrapText="1"/>
    </xf>
    <xf numFmtId="0" fontId="25" fillId="0" borderId="46" xfId="1" applyFont="1" applyBorder="1" applyAlignment="1">
      <alignment horizontal="center" vertical="center"/>
    </xf>
    <xf numFmtId="0" fontId="25" fillId="0" borderId="3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8" fillId="3" borderId="6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center" wrapText="1"/>
    </xf>
    <xf numFmtId="0" fontId="8" fillId="3" borderId="94" xfId="0" applyFont="1" applyFill="1" applyBorder="1" applyAlignment="1">
      <alignment horizontal="center" vertical="center" wrapText="1"/>
    </xf>
    <xf numFmtId="0" fontId="8" fillId="3" borderId="148" xfId="0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0" fontId="25" fillId="0" borderId="115" xfId="0" applyFont="1" applyBorder="1" applyAlignment="1">
      <alignment horizontal="center"/>
    </xf>
    <xf numFmtId="0" fontId="25" fillId="0" borderId="104" xfId="0" applyFont="1" applyBorder="1" applyAlignment="1">
      <alignment horizontal="center"/>
    </xf>
    <xf numFmtId="0" fontId="25" fillId="0" borderId="142" xfId="0" applyFont="1" applyBorder="1" applyAlignment="1">
      <alignment horizontal="center"/>
    </xf>
    <xf numFmtId="0" fontId="25" fillId="0" borderId="103" xfId="0" applyFont="1" applyBorder="1"/>
    <xf numFmtId="0" fontId="25" fillId="0" borderId="104" xfId="0" applyFont="1" applyBorder="1"/>
    <xf numFmtId="0" fontId="25" fillId="0" borderId="105" xfId="0" applyFont="1" applyBorder="1"/>
    <xf numFmtId="0" fontId="8" fillId="0" borderId="44" xfId="0" applyFont="1" applyBorder="1" applyAlignment="1">
      <alignment horizontal="center" vertical="center"/>
    </xf>
    <xf numFmtId="0" fontId="0" fillId="0" borderId="88" xfId="0" applyBorder="1"/>
    <xf numFmtId="0" fontId="0" fillId="0" borderId="101" xfId="0" applyBorder="1"/>
    <xf numFmtId="0" fontId="0" fillId="0" borderId="88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0" fontId="0" fillId="0" borderId="0" xfId="0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149" xfId="0" applyFont="1" applyFill="1" applyBorder="1" applyAlignment="1">
      <alignment horizontal="center" vertical="center" wrapText="1"/>
    </xf>
    <xf numFmtId="0" fontId="8" fillId="3" borderId="103" xfId="0" applyFont="1" applyFill="1" applyBorder="1" applyAlignment="1">
      <alignment horizontal="center" vertical="center" wrapText="1"/>
    </xf>
    <xf numFmtId="0" fontId="8" fillId="3" borderId="10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0" fontId="8" fillId="3" borderId="8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55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8" fillId="3" borderId="100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vertical="center" wrapText="1"/>
    </xf>
    <xf numFmtId="0" fontId="25" fillId="0" borderId="73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0" fillId="0" borderId="10" xfId="0" applyBorder="1"/>
    <xf numFmtId="0" fontId="0" fillId="0" borderId="64" xfId="0" applyBorder="1"/>
    <xf numFmtId="0" fontId="0" fillId="0" borderId="96" xfId="0" applyBorder="1"/>
    <xf numFmtId="0" fontId="6" fillId="3" borderId="42" xfId="1" applyFont="1" applyFill="1" applyBorder="1" applyAlignment="1">
      <alignment horizontal="center" vertical="center" wrapText="1"/>
    </xf>
    <xf numFmtId="0" fontId="6" fillId="3" borderId="43" xfId="1" applyFont="1" applyFill="1" applyBorder="1" applyAlignment="1">
      <alignment horizontal="center" vertical="center" wrapText="1"/>
    </xf>
    <xf numFmtId="0" fontId="6" fillId="3" borderId="64" xfId="1" applyFont="1" applyFill="1" applyBorder="1" applyAlignment="1">
      <alignment horizontal="center" vertical="center" wrapText="1"/>
    </xf>
    <xf numFmtId="0" fontId="8" fillId="3" borderId="76" xfId="1" applyFont="1" applyFill="1" applyBorder="1" applyAlignment="1">
      <alignment horizontal="center" vertical="center" wrapText="1"/>
    </xf>
    <xf numFmtId="0" fontId="25" fillId="0" borderId="42" xfId="1" applyFont="1" applyBorder="1" applyAlignment="1">
      <alignment horizontal="center" vertical="center"/>
    </xf>
    <xf numFmtId="0" fontId="8" fillId="3" borderId="73" xfId="1" applyFont="1" applyFill="1" applyBorder="1" applyAlignment="1">
      <alignment horizontal="center" vertical="center" wrapText="1"/>
    </xf>
    <xf numFmtId="0" fontId="25" fillId="0" borderId="43" xfId="1" applyFont="1" applyBorder="1" applyAlignment="1">
      <alignment horizontal="center" vertical="center"/>
    </xf>
    <xf numFmtId="0" fontId="8" fillId="3" borderId="75" xfId="1" applyFont="1" applyFill="1" applyBorder="1" applyAlignment="1">
      <alignment horizontal="center" vertical="center" wrapText="1"/>
    </xf>
    <xf numFmtId="0" fontId="25" fillId="0" borderId="64" xfId="1" applyFont="1" applyBorder="1" applyAlignment="1">
      <alignment horizontal="center" vertical="center"/>
    </xf>
    <xf numFmtId="0" fontId="25" fillId="0" borderId="44" xfId="1" applyFont="1" applyBorder="1" applyAlignment="1">
      <alignment horizontal="center"/>
    </xf>
    <xf numFmtId="0" fontId="25" fillId="0" borderId="86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96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152" xfId="0" applyFont="1" applyFill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4" fillId="2" borderId="60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0" fillId="0" borderId="4" xfId="0" applyBorder="1"/>
    <xf numFmtId="0" fontId="25" fillId="0" borderId="0" xfId="0" applyFont="1" applyBorder="1" applyAlignment="1">
      <alignment horizontal="center"/>
    </xf>
    <xf numFmtId="0" fontId="3" fillId="4" borderId="79" xfId="0" applyFont="1" applyFill="1" applyBorder="1" applyAlignment="1">
      <alignment horizontal="center" vertical="center" wrapText="1"/>
    </xf>
    <xf numFmtId="0" fontId="3" fillId="4" borderId="14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6" fillId="3" borderId="15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 wrapText="1"/>
    </xf>
    <xf numFmtId="0" fontId="8" fillId="0" borderId="96" xfId="0" applyFont="1" applyBorder="1" applyAlignment="1">
      <alignment horizontal="center"/>
    </xf>
    <xf numFmtId="0" fontId="25" fillId="0" borderId="36" xfId="0" applyFont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 wrapText="1"/>
    </xf>
    <xf numFmtId="0" fontId="18" fillId="4" borderId="59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20" fillId="4" borderId="126" xfId="0" applyFont="1" applyFill="1" applyBorder="1" applyAlignment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0" fontId="20" fillId="4" borderId="132" xfId="0" applyFont="1" applyFill="1" applyBorder="1" applyAlignment="1">
      <alignment horizontal="center" vertical="center"/>
    </xf>
    <xf numFmtId="0" fontId="20" fillId="4" borderId="56" xfId="0" applyFont="1" applyFill="1" applyBorder="1" applyAlignment="1">
      <alignment horizontal="center" vertical="center"/>
    </xf>
    <xf numFmtId="0" fontId="20" fillId="4" borderId="133" xfId="0" applyFont="1" applyFill="1" applyBorder="1" applyAlignment="1">
      <alignment horizontal="center" vertical="center"/>
    </xf>
    <xf numFmtId="0" fontId="20" fillId="4" borderId="134" xfId="0" applyFont="1" applyFill="1" applyBorder="1" applyAlignment="1">
      <alignment horizontal="center" vertical="center"/>
    </xf>
    <xf numFmtId="0" fontId="20" fillId="4" borderId="13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127" xfId="0" applyFon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vertical="center"/>
    </xf>
    <xf numFmtId="0" fontId="20" fillId="4" borderId="61" xfId="0" applyFont="1" applyFill="1" applyBorder="1" applyAlignment="1">
      <alignment horizontal="center" vertical="center"/>
    </xf>
    <xf numFmtId="0" fontId="20" fillId="4" borderId="59" xfId="0" applyFont="1" applyFill="1" applyBorder="1" applyAlignment="1">
      <alignment horizontal="center" vertical="center"/>
    </xf>
    <xf numFmtId="0" fontId="19" fillId="4" borderId="90" xfId="0" applyFont="1" applyFill="1" applyBorder="1" applyAlignment="1">
      <alignment horizontal="center" wrapText="1"/>
    </xf>
    <xf numFmtId="0" fontId="19" fillId="4" borderId="62" xfId="0" applyFont="1" applyFill="1" applyBorder="1" applyAlignment="1">
      <alignment horizontal="center" vertical="center" wrapText="1"/>
    </xf>
    <xf numFmtId="0" fontId="19" fillId="4" borderId="88" xfId="0" applyFont="1" applyFill="1" applyBorder="1" applyAlignment="1">
      <alignment horizontal="center" vertical="center" wrapText="1"/>
    </xf>
    <xf numFmtId="0" fontId="19" fillId="4" borderId="90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16" fontId="3" fillId="4" borderId="66" xfId="0" applyNumberFormat="1" applyFont="1" applyFill="1" applyBorder="1" applyAlignment="1">
      <alignment horizontal="center" vertical="center" wrapText="1"/>
    </xf>
    <xf numFmtId="16" fontId="3" fillId="4" borderId="67" xfId="0" applyNumberFormat="1" applyFont="1" applyFill="1" applyBorder="1" applyAlignment="1">
      <alignment horizontal="center" vertical="center" wrapText="1"/>
    </xf>
    <xf numFmtId="16" fontId="3" fillId="4" borderId="65" xfId="0" applyNumberFormat="1" applyFont="1" applyFill="1" applyBorder="1" applyAlignment="1">
      <alignment horizontal="center" vertical="center" wrapText="1"/>
    </xf>
    <xf numFmtId="16" fontId="3" fillId="4" borderId="145" xfId="0" applyNumberFormat="1" applyFont="1" applyFill="1" applyBorder="1" applyAlignment="1">
      <alignment horizontal="center" vertical="center" wrapText="1"/>
    </xf>
    <xf numFmtId="16" fontId="3" fillId="4" borderId="146" xfId="0" applyNumberFormat="1" applyFont="1" applyFill="1" applyBorder="1" applyAlignment="1">
      <alignment horizontal="center" vertical="center" wrapText="1"/>
    </xf>
    <xf numFmtId="16" fontId="3" fillId="4" borderId="151" xfId="0" applyNumberFormat="1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/>
    </xf>
    <xf numFmtId="0" fontId="0" fillId="0" borderId="90" xfId="0" applyBorder="1" applyAlignment="1">
      <alignment horizontal="center"/>
    </xf>
    <xf numFmtId="16" fontId="4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6" fontId="3" fillId="4" borderId="111" xfId="0" applyNumberFormat="1" applyFont="1" applyFill="1" applyBorder="1" applyAlignment="1">
      <alignment horizontal="center" vertical="center" wrapText="1"/>
    </xf>
    <xf numFmtId="16" fontId="3" fillId="4" borderId="54" xfId="0" applyNumberFormat="1" applyFont="1" applyFill="1" applyBorder="1" applyAlignment="1">
      <alignment horizontal="center" vertical="center" wrapText="1"/>
    </xf>
    <xf numFmtId="16" fontId="3" fillId="4" borderId="106" xfId="0" applyNumberFormat="1" applyFont="1" applyFill="1" applyBorder="1" applyAlignment="1">
      <alignment horizontal="center" vertical="center" wrapText="1"/>
    </xf>
    <xf numFmtId="16" fontId="3" fillId="4" borderId="107" xfId="0" applyNumberFormat="1" applyFont="1" applyFill="1" applyBorder="1" applyAlignment="1">
      <alignment horizontal="center" vertical="center" wrapText="1"/>
    </xf>
    <xf numFmtId="16" fontId="3" fillId="4" borderId="108" xfId="0" applyNumberFormat="1" applyFont="1" applyFill="1" applyBorder="1" applyAlignment="1">
      <alignment horizontal="center" vertical="center" wrapText="1"/>
    </xf>
    <xf numFmtId="0" fontId="3" fillId="4" borderId="10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12" fillId="4" borderId="63" xfId="0" applyFont="1" applyFill="1" applyBorder="1" applyAlignment="1">
      <alignment horizontal="center" wrapText="1"/>
    </xf>
    <xf numFmtId="0" fontId="12" fillId="4" borderId="90" xfId="0" applyFont="1" applyFill="1" applyBorder="1" applyAlignment="1">
      <alignment horizontal="center" wrapText="1"/>
    </xf>
    <xf numFmtId="0" fontId="12" fillId="4" borderId="101" xfId="0" applyFont="1" applyFill="1" applyBorder="1" applyAlignment="1">
      <alignment horizontal="center" wrapText="1"/>
    </xf>
    <xf numFmtId="16" fontId="3" fillId="4" borderId="88" xfId="0" applyNumberFormat="1" applyFont="1" applyFill="1" applyBorder="1" applyAlignment="1">
      <alignment horizontal="center" vertical="center" wrapText="1"/>
    </xf>
    <xf numFmtId="16" fontId="3" fillId="4" borderId="90" xfId="0" applyNumberFormat="1" applyFont="1" applyFill="1" applyBorder="1" applyAlignment="1">
      <alignment horizontal="center" vertical="center" wrapText="1"/>
    </xf>
    <xf numFmtId="16" fontId="3" fillId="4" borderId="101" xfId="0" applyNumberFormat="1" applyFont="1" applyFill="1" applyBorder="1" applyAlignment="1">
      <alignment horizontal="center" vertical="center" wrapText="1"/>
    </xf>
    <xf numFmtId="16" fontId="3" fillId="4" borderId="16" xfId="0" applyNumberFormat="1" applyFont="1" applyFill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0" fontId="26" fillId="4" borderId="62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16" fontId="4" fillId="2" borderId="143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16" fontId="4" fillId="2" borderId="66" xfId="0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6" fontId="3" fillId="4" borderId="144" xfId="0" applyNumberFormat="1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6" xfId="0" applyBorder="1" applyAlignment="1">
      <alignment horizontal="center"/>
    </xf>
    <xf numFmtId="0" fontId="0" fillId="0" borderId="107" xfId="0" applyBorder="1" applyAlignment="1">
      <alignment horizontal="center"/>
    </xf>
    <xf numFmtId="16" fontId="3" fillId="4" borderId="114" xfId="0" applyNumberFormat="1" applyFont="1" applyFill="1" applyBorder="1" applyAlignment="1">
      <alignment horizontal="center" vertical="center" wrapText="1"/>
    </xf>
    <xf numFmtId="16" fontId="3" fillId="4" borderId="150" xfId="0" applyNumberFormat="1" applyFont="1" applyFill="1" applyBorder="1" applyAlignment="1">
      <alignment horizontal="center" vertical="center" wrapText="1"/>
    </xf>
    <xf numFmtId="0" fontId="13" fillId="0" borderId="106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3" fillId="4" borderId="88" xfId="0" applyFont="1" applyFill="1" applyBorder="1" applyAlignment="1">
      <alignment horizontal="center" vertical="center" wrapText="1"/>
    </xf>
    <xf numFmtId="0" fontId="3" fillId="4" borderId="9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5" fillId="6" borderId="3" xfId="0" applyFont="1" applyFill="1" applyBorder="1" applyAlignment="1">
      <alignment horizontal="center"/>
    </xf>
    <xf numFmtId="0" fontId="13" fillId="0" borderId="104" xfId="0" applyFont="1" applyBorder="1" applyAlignment="1">
      <alignment horizontal="center"/>
    </xf>
    <xf numFmtId="0" fontId="13" fillId="0" borderId="105" xfId="0" applyFont="1" applyBorder="1" applyAlignment="1">
      <alignment horizontal="center"/>
    </xf>
    <xf numFmtId="0" fontId="8" fillId="3" borderId="81" xfId="0" applyFont="1" applyFill="1" applyBorder="1" applyAlignment="1">
      <alignment horizontal="center" vertical="center" wrapText="1"/>
    </xf>
    <xf numFmtId="0" fontId="13" fillId="0" borderId="142" xfId="0" applyFont="1" applyBorder="1"/>
    <xf numFmtId="0" fontId="13" fillId="0" borderId="103" xfId="0" applyFont="1" applyBorder="1" applyAlignment="1">
      <alignment horizontal="center"/>
    </xf>
    <xf numFmtId="0" fontId="24" fillId="0" borderId="115" xfId="0" applyFont="1" applyBorder="1"/>
    <xf numFmtId="0" fontId="24" fillId="0" borderId="104" xfId="0" applyFont="1" applyBorder="1"/>
    <xf numFmtId="0" fontId="24" fillId="0" borderId="105" xfId="0" applyFont="1" applyBorder="1"/>
    <xf numFmtId="0" fontId="6" fillId="3" borderId="0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6" fillId="3" borderId="148" xfId="0" applyFont="1" applyFill="1" applyBorder="1" applyAlignment="1">
      <alignment horizontal="center" vertical="center" wrapText="1"/>
    </xf>
    <xf numFmtId="0" fontId="25" fillId="0" borderId="47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74" xfId="0" applyFont="1" applyBorder="1"/>
    <xf numFmtId="0" fontId="25" fillId="0" borderId="73" xfId="0" applyFont="1" applyBorder="1"/>
    <xf numFmtId="0" fontId="25" fillId="0" borderId="75" xfId="0" applyFont="1" applyBorder="1"/>
    <xf numFmtId="0" fontId="8" fillId="0" borderId="2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25" fillId="6" borderId="42" xfId="0" applyFont="1" applyFill="1" applyBorder="1" applyAlignment="1">
      <alignment horizontal="center"/>
    </xf>
    <xf numFmtId="0" fontId="25" fillId="6" borderId="14" xfId="0" applyFont="1" applyFill="1" applyBorder="1" applyAlignment="1">
      <alignment horizontal="center"/>
    </xf>
    <xf numFmtId="0" fontId="25" fillId="6" borderId="45" xfId="0" applyFont="1" applyFill="1" applyBorder="1" applyAlignment="1">
      <alignment horizontal="center"/>
    </xf>
    <xf numFmtId="0" fontId="25" fillId="6" borderId="34" xfId="0" applyFont="1" applyFill="1" applyBorder="1" applyAlignment="1">
      <alignment horizontal="center"/>
    </xf>
    <xf numFmtId="0" fontId="25" fillId="6" borderId="50" xfId="0" applyFont="1" applyFill="1" applyBorder="1" applyAlignment="1">
      <alignment horizontal="center"/>
    </xf>
    <xf numFmtId="0" fontId="25" fillId="6" borderId="43" xfId="0" applyFont="1" applyFill="1" applyBorder="1" applyAlignment="1">
      <alignment horizontal="center"/>
    </xf>
    <xf numFmtId="0" fontId="25" fillId="6" borderId="64" xfId="0" applyFont="1" applyFill="1" applyBorder="1" applyAlignment="1">
      <alignment horizontal="center"/>
    </xf>
    <xf numFmtId="0" fontId="25" fillId="6" borderId="15" xfId="0" applyFont="1" applyFill="1" applyBorder="1" applyAlignment="1">
      <alignment horizontal="center"/>
    </xf>
    <xf numFmtId="0" fontId="25" fillId="6" borderId="4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25" fillId="6" borderId="49" xfId="0" applyFont="1" applyFill="1" applyBorder="1" applyAlignment="1">
      <alignment horizontal="center"/>
    </xf>
    <xf numFmtId="0" fontId="25" fillId="6" borderId="28" xfId="0" applyFont="1" applyFill="1" applyBorder="1" applyAlignment="1">
      <alignment horizontal="center"/>
    </xf>
    <xf numFmtId="0" fontId="25" fillId="6" borderId="83" xfId="0" applyFont="1" applyFill="1" applyBorder="1" applyAlignment="1">
      <alignment horizontal="center"/>
    </xf>
    <xf numFmtId="0" fontId="25" fillId="6" borderId="46" xfId="0" applyFont="1" applyFill="1" applyBorder="1" applyAlignment="1">
      <alignment horizontal="center"/>
    </xf>
    <xf numFmtId="0" fontId="25" fillId="6" borderId="76" xfId="0" applyFont="1" applyFill="1" applyBorder="1" applyAlignment="1">
      <alignment horizontal="center"/>
    </xf>
    <xf numFmtId="0" fontId="25" fillId="6" borderId="80" xfId="0" applyFont="1" applyFill="1" applyBorder="1" applyAlignment="1">
      <alignment horizontal="center"/>
    </xf>
    <xf numFmtId="0" fontId="25" fillId="0" borderId="51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 vertical="center" wrapText="1"/>
    </xf>
    <xf numFmtId="0" fontId="8" fillId="6" borderId="49" xfId="1" applyFont="1" applyFill="1" applyBorder="1" applyAlignment="1">
      <alignment horizontal="center" vertical="center" wrapText="1"/>
    </xf>
    <xf numFmtId="0" fontId="8" fillId="6" borderId="45" xfId="1" applyFont="1" applyFill="1" applyBorder="1" applyAlignment="1">
      <alignment horizontal="center" vertical="center" wrapText="1"/>
    </xf>
    <xf numFmtId="0" fontId="25" fillId="6" borderId="50" xfId="1" applyFont="1" applyFill="1" applyBorder="1" applyAlignment="1">
      <alignment horizontal="center"/>
    </xf>
    <xf numFmtId="0" fontId="8" fillId="6" borderId="46" xfId="1" applyFont="1" applyFill="1" applyBorder="1" applyAlignment="1">
      <alignment horizontal="center" vertical="center" wrapText="1"/>
    </xf>
    <xf numFmtId="0" fontId="8" fillId="6" borderId="42" xfId="1" applyFont="1" applyFill="1" applyBorder="1" applyAlignment="1">
      <alignment horizontal="center" vertical="center" wrapText="1"/>
    </xf>
    <xf numFmtId="0" fontId="8" fillId="6" borderId="34" xfId="1" applyFont="1" applyFill="1" applyBorder="1" applyAlignment="1">
      <alignment horizontal="center" vertical="center" wrapText="1"/>
    </xf>
    <xf numFmtId="0" fontId="8" fillId="6" borderId="50" xfId="1" applyFont="1" applyFill="1" applyBorder="1" applyAlignment="1">
      <alignment horizontal="center" vertical="center" wrapText="1"/>
    </xf>
    <xf numFmtId="0" fontId="25" fillId="6" borderId="42" xfId="1" applyFont="1" applyFill="1" applyBorder="1" applyAlignment="1">
      <alignment horizontal="center"/>
    </xf>
    <xf numFmtId="0" fontId="25" fillId="6" borderId="4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5" fillId="6" borderId="14" xfId="1" applyFont="1" applyFill="1" applyBorder="1" applyAlignment="1">
      <alignment horizontal="center"/>
    </xf>
    <xf numFmtId="0" fontId="25" fillId="6" borderId="49" xfId="1" applyFont="1" applyFill="1" applyBorder="1" applyAlignment="1">
      <alignment horizontal="center" vertical="center"/>
    </xf>
    <xf numFmtId="0" fontId="25" fillId="6" borderId="45" xfId="1" applyFont="1" applyFill="1" applyBorder="1" applyAlignment="1">
      <alignment horizontal="center" vertical="center"/>
    </xf>
    <xf numFmtId="0" fontId="25" fillId="6" borderId="3" xfId="0" applyFont="1" applyFill="1" applyBorder="1"/>
    <xf numFmtId="0" fontId="8" fillId="6" borderId="3" xfId="0" applyFont="1" applyFill="1" applyBorder="1" applyAlignment="1">
      <alignment horizontal="center" vertical="center" wrapText="1"/>
    </xf>
    <xf numFmtId="0" fontId="25" fillId="6" borderId="50" xfId="0" applyFont="1" applyFill="1" applyBorder="1"/>
    <xf numFmtId="0" fontId="25" fillId="0" borderId="3" xfId="0" applyFont="1" applyFill="1" applyBorder="1"/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8" fillId="6" borderId="9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/>
    </xf>
    <xf numFmtId="0" fontId="25" fillId="6" borderId="45" xfId="0" applyFont="1" applyFill="1" applyBorder="1" applyAlignment="1">
      <alignment horizontal="center" vertical="center"/>
    </xf>
    <xf numFmtId="0" fontId="25" fillId="7" borderId="45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8" fillId="6" borderId="5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8" fillId="6" borderId="8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8" fillId="6" borderId="46" xfId="0" applyFont="1" applyFill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25" fillId="0" borderId="20" xfId="0" applyFont="1" applyBorder="1" applyAlignment="1">
      <alignment horizontal="center" vertical="center"/>
    </xf>
    <xf numFmtId="0" fontId="25" fillId="7" borderId="49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 vertical="center" wrapText="1"/>
    </xf>
    <xf numFmtId="0" fontId="6" fillId="3" borderId="100" xfId="0" applyFont="1" applyFill="1" applyBorder="1" applyAlignment="1">
      <alignment horizontal="center" vertical="center" wrapText="1"/>
    </xf>
    <xf numFmtId="0" fontId="0" fillId="0" borderId="11" xfId="0" applyBorder="1"/>
    <xf numFmtId="0" fontId="8" fillId="6" borderId="15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73" xfId="0" applyFont="1" applyFill="1" applyBorder="1" applyAlignment="1">
      <alignment horizontal="center" vertical="center" wrapText="1"/>
    </xf>
    <xf numFmtId="0" fontId="8" fillId="6" borderId="77" xfId="0" applyFont="1" applyFill="1" applyBorder="1" applyAlignment="1">
      <alignment horizontal="center" vertical="center" wrapText="1"/>
    </xf>
    <xf numFmtId="0" fontId="8" fillId="6" borderId="147" xfId="0" applyFont="1" applyFill="1" applyBorder="1" applyAlignment="1">
      <alignment horizontal="center" vertical="center" wrapText="1"/>
    </xf>
    <xf numFmtId="0" fontId="8" fillId="6" borderId="93" xfId="0" applyFont="1" applyFill="1" applyBorder="1" applyAlignment="1">
      <alignment horizontal="center" vertical="center" wrapText="1"/>
    </xf>
    <xf numFmtId="0" fontId="8" fillId="6" borderId="94" xfId="0" applyFont="1" applyFill="1" applyBorder="1" applyAlignment="1">
      <alignment horizontal="center" vertical="center" wrapText="1"/>
    </xf>
    <xf numFmtId="0" fontId="8" fillId="7" borderId="94" xfId="0" applyFont="1" applyFill="1" applyBorder="1" applyAlignment="1">
      <alignment horizontal="center" vertical="center" wrapText="1"/>
    </xf>
    <xf numFmtId="0" fontId="25" fillId="6" borderId="45" xfId="0" applyFont="1" applyFill="1" applyBorder="1"/>
    <xf numFmtId="0" fontId="25" fillId="6" borderId="49" xfId="0" applyFont="1" applyFill="1" applyBorder="1"/>
    <xf numFmtId="0" fontId="25" fillId="6" borderId="43" xfId="0" applyFont="1" applyFill="1" applyBorder="1"/>
    <xf numFmtId="0" fontId="25" fillId="6" borderId="14" xfId="0" applyFont="1" applyFill="1" applyBorder="1"/>
    <xf numFmtId="0" fontId="8" fillId="6" borderId="21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25" fillId="6" borderId="59" xfId="0" applyFont="1" applyFill="1" applyBorder="1" applyAlignment="1">
      <alignment horizontal="center"/>
    </xf>
    <xf numFmtId="0" fontId="25" fillId="6" borderId="62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25" fillId="6" borderId="63" xfId="0" applyFont="1" applyFill="1" applyBorder="1" applyAlignment="1">
      <alignment horizontal="center"/>
    </xf>
    <xf numFmtId="0" fontId="25" fillId="0" borderId="76" xfId="0" applyFont="1" applyBorder="1"/>
    <xf numFmtId="0" fontId="25" fillId="6" borderId="77" xfId="0" applyFont="1" applyFill="1" applyBorder="1"/>
    <xf numFmtId="0" fontId="25" fillId="0" borderId="24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8" fillId="0" borderId="85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/>
    </xf>
    <xf numFmtId="0" fontId="25" fillId="6" borderId="42" xfId="0" applyFont="1" applyFill="1" applyBorder="1"/>
    <xf numFmtId="0" fontId="8" fillId="6" borderId="83" xfId="0" applyFont="1" applyFill="1" applyBorder="1" applyAlignment="1">
      <alignment horizontal="center" vertical="center" wrapText="1"/>
    </xf>
    <xf numFmtId="0" fontId="25" fillId="6" borderId="75" xfId="0" applyFont="1" applyFill="1" applyBorder="1" applyAlignment="1">
      <alignment horizontal="center"/>
    </xf>
    <xf numFmtId="0" fontId="25" fillId="6" borderId="147" xfId="0" applyFont="1" applyFill="1" applyBorder="1" applyAlignment="1">
      <alignment horizontal="center"/>
    </xf>
    <xf numFmtId="0" fontId="8" fillId="0" borderId="147" xfId="0" applyFont="1" applyBorder="1" applyAlignment="1">
      <alignment horizontal="center" vertical="center"/>
    </xf>
    <xf numFmtId="0" fontId="25" fillId="0" borderId="147" xfId="0" applyFont="1" applyBorder="1" applyAlignment="1">
      <alignment horizontal="center"/>
    </xf>
    <xf numFmtId="0" fontId="25" fillId="6" borderId="93" xfId="0" applyFont="1" applyFill="1" applyBorder="1" applyAlignment="1">
      <alignment horizontal="center"/>
    </xf>
    <xf numFmtId="0" fontId="8" fillId="0" borderId="93" xfId="0" applyFont="1" applyBorder="1" applyAlignment="1">
      <alignment horizontal="center" vertical="center"/>
    </xf>
    <xf numFmtId="0" fontId="25" fillId="0" borderId="148" xfId="0" applyFont="1" applyBorder="1" applyAlignment="1">
      <alignment horizontal="center"/>
    </xf>
    <xf numFmtId="0" fontId="8" fillId="0" borderId="148" xfId="0" applyFont="1" applyBorder="1" applyAlignment="1">
      <alignment horizontal="center" vertical="center"/>
    </xf>
    <xf numFmtId="0" fontId="25" fillId="6" borderId="148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25" fillId="0" borderId="5" xfId="0" applyFont="1" applyBorder="1"/>
    <xf numFmtId="0" fontId="25" fillId="7" borderId="45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25" fillId="0" borderId="58" xfId="0" applyFont="1" applyBorder="1"/>
    <xf numFmtId="0" fontId="25" fillId="0" borderId="10" xfId="0" applyFont="1" applyBorder="1"/>
    <xf numFmtId="0" fontId="24" fillId="0" borderId="3" xfId="0" applyFont="1" applyBorder="1"/>
    <xf numFmtId="0" fontId="24" fillId="0" borderId="45" xfId="0" applyFont="1" applyBorder="1"/>
    <xf numFmtId="0" fontId="24" fillId="0" borderId="14" xfId="0" applyFont="1" applyBorder="1"/>
    <xf numFmtId="0" fontId="24" fillId="0" borderId="45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8" fillId="0" borderId="37" xfId="1" applyFont="1" applyBorder="1" applyAlignment="1">
      <alignment horizontal="center" vertical="center"/>
    </xf>
    <xf numFmtId="0" fontId="6" fillId="3" borderId="52" xfId="1" applyFont="1" applyFill="1" applyBorder="1" applyAlignment="1">
      <alignment horizontal="center" vertical="center" wrapText="1"/>
    </xf>
    <xf numFmtId="0" fontId="8" fillId="6" borderId="93" xfId="1" applyFont="1" applyFill="1" applyBorder="1" applyAlignment="1">
      <alignment horizontal="center" vertical="center" wrapText="1"/>
    </xf>
    <xf numFmtId="0" fontId="8" fillId="3" borderId="148" xfId="1" applyFont="1" applyFill="1" applyBorder="1" applyAlignment="1">
      <alignment horizontal="center" vertical="center" wrapText="1"/>
    </xf>
    <xf numFmtId="0" fontId="25" fillId="0" borderId="80" xfId="1" applyFont="1" applyBorder="1" applyAlignment="1">
      <alignment horizontal="center"/>
    </xf>
    <xf numFmtId="0" fontId="25" fillId="0" borderId="28" xfId="1" applyFont="1" applyBorder="1" applyAlignment="1">
      <alignment horizontal="center"/>
    </xf>
    <xf numFmtId="0" fontId="25" fillId="0" borderId="96" xfId="1" applyFont="1" applyBorder="1" applyAlignment="1">
      <alignment horizontal="center"/>
    </xf>
  </cellXfs>
  <cellStyles count="2">
    <cellStyle name="Normal" xfId="0" builtinId="0"/>
    <cellStyle name="Normal 2" xfId="1" xr:uid="{B3BB95F0-78E4-4743-907D-44FADA2B394C}"/>
  </cellStyles>
  <dxfs count="121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105833</xdr:colOff>
      <xdr:row>48</xdr:row>
      <xdr:rowOff>148167</xdr:rowOff>
    </xdr:from>
    <xdr:to>
      <xdr:col>3</xdr:col>
      <xdr:colOff>107845</xdr:colOff>
      <xdr:row>51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423BA86-8CA6-49EC-A17E-7F0FDF6524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9546167"/>
          <a:ext cx="2037187" cy="42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7</xdr:col>
      <xdr:colOff>116417</xdr:colOff>
      <xdr:row>38</xdr:row>
      <xdr:rowOff>106782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AF886269-B651-4748-AD4C-9FABBD71A1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540500"/>
          <a:ext cx="814917" cy="300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177800</xdr:colOff>
      <xdr:row>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506825A-604C-41C9-BA93-C90DB6010D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454025</xdr:colOff>
      <xdr:row>1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1EC97C9-9EF4-4A12-8111-D6C4ACC6C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0"/>
          <a:ext cx="1012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177800</xdr:colOff>
      <xdr:row>1</xdr:row>
      <xdr:rowOff>158750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77B6D33-0D41-4804-AD6D-EB089CE82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0</xdr:row>
      <xdr:rowOff>57150</xdr:rowOff>
    </xdr:from>
    <xdr:to>
      <xdr:col>4</xdr:col>
      <xdr:colOff>285750</xdr:colOff>
      <xdr:row>1</xdr:row>
      <xdr:rowOff>123825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CDF32-B82D-40FE-BF07-5C0A5F86D1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7150"/>
          <a:ext cx="914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180975</xdr:colOff>
      <xdr:row>1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65F26D4-846D-4E59-B2DD-5296827C11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1447800</xdr:colOff>
      <xdr:row>0</xdr:row>
      <xdr:rowOff>38100</xdr:rowOff>
    </xdr:from>
    <xdr:to>
      <xdr:col>4</xdr:col>
      <xdr:colOff>177800</xdr:colOff>
      <xdr:row>1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0F13DC-98F0-4DEA-AF32-37AFEE9A88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"/>
          <a:ext cx="914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38100</xdr:rowOff>
    </xdr:from>
    <xdr:to>
      <xdr:col>4</xdr:col>
      <xdr:colOff>177800</xdr:colOff>
      <xdr:row>1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19284CF-B176-4CC4-93E0-AE0CABA037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8100"/>
          <a:ext cx="914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28BF-1A65-4053-A286-E31637DC409A}">
  <dimension ref="A1:P53"/>
  <sheetViews>
    <sheetView zoomScale="90" zoomScaleNormal="90" workbookViewId="0">
      <selection activeCell="K25" sqref="K25"/>
    </sheetView>
  </sheetViews>
  <sheetFormatPr defaultRowHeight="12.75" x14ac:dyDescent="0.2"/>
  <cols>
    <col min="1" max="1" width="4.7109375" style="63" customWidth="1"/>
    <col min="2" max="2" width="5.7109375" style="63" customWidth="1"/>
    <col min="3" max="3" width="24.7109375" customWidth="1"/>
    <col min="4" max="4" width="7.7109375" style="63" customWidth="1"/>
    <col min="5" max="5" width="2.7109375" customWidth="1"/>
    <col min="6" max="6" width="4.7109375" style="63" customWidth="1"/>
    <col min="7" max="7" width="5.7109375" style="63" customWidth="1"/>
    <col min="8" max="8" width="24.7109375" style="63" customWidth="1"/>
    <col min="9" max="9" width="7.7109375" style="63" customWidth="1"/>
  </cols>
  <sheetData>
    <row r="1" spans="1:16" ht="21.75" customHeight="1" x14ac:dyDescent="0.2">
      <c r="A1" s="575" t="s">
        <v>162</v>
      </c>
      <c r="B1" s="576"/>
      <c r="C1" s="576"/>
      <c r="D1" s="576"/>
      <c r="E1" s="576"/>
      <c r="F1" s="576"/>
      <c r="G1" s="177"/>
      <c r="H1" s="177"/>
      <c r="I1" s="178"/>
    </row>
    <row r="2" spans="1:16" ht="21.75" customHeight="1" x14ac:dyDescent="0.2">
      <c r="A2" s="595" t="s">
        <v>66</v>
      </c>
      <c r="B2" s="581"/>
      <c r="C2" s="581" t="s">
        <v>171</v>
      </c>
      <c r="D2" s="581"/>
      <c r="E2" s="581"/>
      <c r="F2" s="581"/>
      <c r="G2" s="581"/>
      <c r="H2" s="179"/>
      <c r="I2" s="180"/>
      <c r="P2" t="e" vm="1">
        <v>#VALUE!</v>
      </c>
    </row>
    <row r="3" spans="1:16" ht="21.75" customHeight="1" thickBot="1" x14ac:dyDescent="0.45">
      <c r="A3" s="596"/>
      <c r="B3" s="597"/>
      <c r="C3" s="183" t="s">
        <v>186</v>
      </c>
      <c r="D3" s="594">
        <v>2025</v>
      </c>
      <c r="E3" s="594"/>
      <c r="F3" s="594"/>
      <c r="G3" s="594"/>
      <c r="H3" s="181"/>
      <c r="I3" s="182"/>
    </row>
    <row r="4" spans="1:16" ht="15" customHeight="1" thickBot="1" x14ac:dyDescent="0.25">
      <c r="A4" s="593" t="s">
        <v>67</v>
      </c>
      <c r="B4" s="591"/>
      <c r="C4" s="591"/>
      <c r="D4" s="591"/>
      <c r="E4" s="184"/>
      <c r="F4" s="591" t="s">
        <v>68</v>
      </c>
      <c r="G4" s="591"/>
      <c r="H4" s="591"/>
      <c r="I4" s="592"/>
    </row>
    <row r="5" spans="1:16" ht="15" customHeight="1" x14ac:dyDescent="0.2">
      <c r="A5" s="224" t="s">
        <v>54</v>
      </c>
      <c r="B5" s="225">
        <f>+'250'!B5</f>
        <v>197</v>
      </c>
      <c r="C5" s="225" t="str">
        <f>+'250'!C5</f>
        <v>Shea McDERMOTT</v>
      </c>
      <c r="D5" s="225">
        <f>+'250'!D5</f>
        <v>347</v>
      </c>
      <c r="E5" s="226"/>
      <c r="F5" s="225" t="s">
        <v>54</v>
      </c>
      <c r="G5" s="225">
        <f>+'125'!B5</f>
        <v>16</v>
      </c>
      <c r="H5" s="225" t="str">
        <f>+'125'!C5</f>
        <v>Bobby BURNS</v>
      </c>
      <c r="I5" s="227">
        <f>+'125'!D5</f>
        <v>342</v>
      </c>
    </row>
    <row r="6" spans="1:16" ht="15" customHeight="1" x14ac:dyDescent="0.2">
      <c r="A6" s="228" t="s">
        <v>55</v>
      </c>
      <c r="B6" s="190">
        <f>+'250'!B6</f>
        <v>25</v>
      </c>
      <c r="C6" s="190" t="str">
        <f>+'250'!C6</f>
        <v>Bradley WALKER</v>
      </c>
      <c r="D6" s="190">
        <f>+'250'!D6</f>
        <v>301</v>
      </c>
      <c r="E6" s="220"/>
      <c r="F6" s="190" t="s">
        <v>55</v>
      </c>
      <c r="G6" s="190">
        <f>+'125'!B6</f>
        <v>56</v>
      </c>
      <c r="H6" s="190" t="str">
        <f>+'125'!C6</f>
        <v>Ollie HOLLAND</v>
      </c>
      <c r="I6" s="229">
        <f>+'125'!D6</f>
        <v>259</v>
      </c>
    </row>
    <row r="7" spans="1:16" ht="15" customHeight="1" x14ac:dyDescent="0.2">
      <c r="A7" s="228" t="s">
        <v>56</v>
      </c>
      <c r="B7" s="190">
        <f>+'250'!B7</f>
        <v>50</v>
      </c>
      <c r="C7" s="190" t="str">
        <f>+'250'!C7</f>
        <v>Charley IRWIN</v>
      </c>
      <c r="D7" s="190">
        <f>+'250'!D7</f>
        <v>172</v>
      </c>
      <c r="E7" s="220"/>
      <c r="F7" s="190" t="s">
        <v>56</v>
      </c>
      <c r="G7" s="190">
        <f>+'125'!B7</f>
        <v>66</v>
      </c>
      <c r="H7" s="190" t="str">
        <f>+'125'!C7</f>
        <v>Samuel LOGAN</v>
      </c>
      <c r="I7" s="229">
        <f>+'125'!D7</f>
        <v>202</v>
      </c>
    </row>
    <row r="8" spans="1:16" ht="15" customHeight="1" x14ac:dyDescent="0.2">
      <c r="A8" s="228" t="s">
        <v>57</v>
      </c>
      <c r="B8" s="190">
        <f>+'250'!B8</f>
        <v>33</v>
      </c>
      <c r="C8" s="190" t="str">
        <f>+'250'!C8</f>
        <v>James McADOO</v>
      </c>
      <c r="D8" s="190">
        <f>+'250'!D8</f>
        <v>136</v>
      </c>
      <c r="E8" s="220"/>
      <c r="F8" s="190" t="s">
        <v>57</v>
      </c>
      <c r="G8" s="190">
        <f>+'125'!B8</f>
        <v>10</v>
      </c>
      <c r="H8" s="190" t="str">
        <f>+'125'!C8</f>
        <v>Alfie Herron</v>
      </c>
      <c r="I8" s="229">
        <f>+'125'!D8</f>
        <v>182</v>
      </c>
    </row>
    <row r="9" spans="1:16" ht="15" customHeight="1" thickBot="1" x14ac:dyDescent="0.25">
      <c r="A9" s="230" t="s">
        <v>58</v>
      </c>
      <c r="B9" s="193">
        <f>+'250'!B9</f>
        <v>212</v>
      </c>
      <c r="C9" s="193" t="str">
        <f>+'250'!C9</f>
        <v>Tyler McCLURKIN</v>
      </c>
      <c r="D9" s="193">
        <f>+'250'!D9</f>
        <v>117</v>
      </c>
      <c r="E9" s="194"/>
      <c r="F9" s="193" t="s">
        <v>58</v>
      </c>
      <c r="G9" s="193">
        <f>+'125'!B9</f>
        <v>151</v>
      </c>
      <c r="H9" s="193" t="str">
        <f>+'125'!C9</f>
        <v>Jamie McKEE</v>
      </c>
      <c r="I9" s="231">
        <f>+'125'!D9</f>
        <v>166</v>
      </c>
    </row>
    <row r="10" spans="1:16" ht="15" customHeight="1" x14ac:dyDescent="0.2">
      <c r="A10" s="232" t="s">
        <v>59</v>
      </c>
      <c r="B10" s="197">
        <f>+'250'!B10</f>
        <v>151</v>
      </c>
      <c r="C10" s="197" t="str">
        <f>+'250'!C10</f>
        <v>Roberts BERGINS</v>
      </c>
      <c r="D10" s="197">
        <f>+'250'!D10</f>
        <v>108</v>
      </c>
      <c r="E10" s="220"/>
      <c r="F10" s="197" t="s">
        <v>59</v>
      </c>
      <c r="G10" s="197">
        <f>+'125'!B10</f>
        <v>44</v>
      </c>
      <c r="H10" s="197" t="str">
        <f>+'125'!C10</f>
        <v>Robert SWEENEY</v>
      </c>
      <c r="I10" s="233">
        <f>+'125'!D10</f>
        <v>159</v>
      </c>
    </row>
    <row r="11" spans="1:16" ht="15" customHeight="1" x14ac:dyDescent="0.2">
      <c r="A11" s="228" t="s">
        <v>60</v>
      </c>
      <c r="B11" s="190">
        <f>+'250'!B11</f>
        <v>71</v>
      </c>
      <c r="C11" s="190" t="str">
        <f>+'250'!C11</f>
        <v>Jack MEARA</v>
      </c>
      <c r="D11" s="190">
        <f>+'250'!D11</f>
        <v>100</v>
      </c>
      <c r="E11" s="220"/>
      <c r="F11" s="190" t="s">
        <v>60</v>
      </c>
      <c r="G11" s="190">
        <f>+'125'!B11</f>
        <v>98</v>
      </c>
      <c r="H11" s="190" t="str">
        <f>+'125'!C11</f>
        <v>James EGERTON</v>
      </c>
      <c r="I11" s="229">
        <f>+'125'!D11</f>
        <v>157</v>
      </c>
    </row>
    <row r="12" spans="1:16" ht="15" customHeight="1" x14ac:dyDescent="0.2">
      <c r="A12" s="228" t="s">
        <v>61</v>
      </c>
      <c r="B12" s="190">
        <f>+'250'!B12</f>
        <v>111</v>
      </c>
      <c r="C12" s="190" t="str">
        <f>+'250'!C12</f>
        <v>Dylan McATEER</v>
      </c>
      <c r="D12" s="190">
        <f>+'250'!D12</f>
        <v>99</v>
      </c>
      <c r="E12" s="220"/>
      <c r="F12" s="190" t="s">
        <v>61</v>
      </c>
      <c r="G12" s="190">
        <f>+'125'!B12</f>
        <v>78</v>
      </c>
      <c r="H12" s="190" t="str">
        <f>+'125'!C12</f>
        <v>Tom BISHOP</v>
      </c>
      <c r="I12" s="229">
        <f>+'125'!D12</f>
        <v>136</v>
      </c>
    </row>
    <row r="13" spans="1:16" ht="15" customHeight="1" x14ac:dyDescent="0.2">
      <c r="A13" s="228" t="s">
        <v>62</v>
      </c>
      <c r="B13" s="190">
        <f>+'250'!B13</f>
        <v>14</v>
      </c>
      <c r="C13" s="190" t="str">
        <f>+'250'!C13</f>
        <v>Hayden CLINTON</v>
      </c>
      <c r="D13" s="190">
        <f>+'250'!D13</f>
        <v>72</v>
      </c>
      <c r="E13" s="220"/>
      <c r="F13" s="190" t="s">
        <v>62</v>
      </c>
      <c r="G13" s="190">
        <f>+'125'!B13</f>
        <v>21</v>
      </c>
      <c r="H13" s="190" t="str">
        <f>+'125'!C13</f>
        <v>Lewis SPRATT</v>
      </c>
      <c r="I13" s="229">
        <f>+'125'!D13</f>
        <v>134</v>
      </c>
    </row>
    <row r="14" spans="1:16" ht="15" customHeight="1" x14ac:dyDescent="0.2">
      <c r="A14" s="228" t="s">
        <v>63</v>
      </c>
      <c r="B14" s="190">
        <f>+'250'!B14</f>
        <v>28</v>
      </c>
      <c r="C14" s="190" t="str">
        <f>+'250'!C14</f>
        <v>Calvin KELLY</v>
      </c>
      <c r="D14" s="190">
        <f>+'250'!D14</f>
        <v>66</v>
      </c>
      <c r="E14" s="220"/>
      <c r="F14" s="190" t="s">
        <v>63</v>
      </c>
      <c r="G14" s="190">
        <f>+'125'!B14</f>
        <v>131</v>
      </c>
      <c r="H14" s="190" t="str">
        <f>+'125'!C14</f>
        <v>Lewis MOORE</v>
      </c>
      <c r="I14" s="229">
        <f>+'125'!D14</f>
        <v>102</v>
      </c>
    </row>
    <row r="15" spans="1:16" ht="15" customHeight="1" thickBot="1" x14ac:dyDescent="0.25">
      <c r="A15" s="582" t="s">
        <v>69</v>
      </c>
      <c r="B15" s="583"/>
      <c r="C15" s="583"/>
      <c r="D15" s="583"/>
      <c r="E15" s="221"/>
      <c r="F15" s="589" t="s">
        <v>65</v>
      </c>
      <c r="G15" s="589"/>
      <c r="H15" s="589"/>
      <c r="I15" s="590"/>
    </row>
    <row r="16" spans="1:16" ht="15" customHeight="1" x14ac:dyDescent="0.2">
      <c r="A16" s="235" t="s">
        <v>54</v>
      </c>
      <c r="B16" s="186">
        <f>+'BW85'!B5</f>
        <v>10</v>
      </c>
      <c r="C16" s="186" t="str">
        <f>+'BW85'!C5</f>
        <v>Ben ATKINSON</v>
      </c>
      <c r="D16" s="186">
        <f>+'BW85'!D5</f>
        <v>310</v>
      </c>
      <c r="E16" s="187"/>
      <c r="F16" s="185" t="s">
        <v>54</v>
      </c>
      <c r="G16" s="186">
        <f>+'SW85'!B5</f>
        <v>9</v>
      </c>
      <c r="H16" s="186" t="str">
        <f>+'SW85'!C5</f>
        <v>Jamie LARKIN</v>
      </c>
      <c r="I16" s="236">
        <f>+'SW85'!D5</f>
        <v>363</v>
      </c>
    </row>
    <row r="17" spans="1:9" ht="15" customHeight="1" x14ac:dyDescent="0.2">
      <c r="A17" s="228" t="s">
        <v>55</v>
      </c>
      <c r="B17" s="190">
        <f>+'BW85'!B6</f>
        <v>73</v>
      </c>
      <c r="C17" s="190" t="str">
        <f>+'BW85'!C6</f>
        <v>Alex McCREA</v>
      </c>
      <c r="D17" s="190">
        <f>+'BW85'!D6</f>
        <v>223</v>
      </c>
      <c r="E17" s="220"/>
      <c r="F17" s="189" t="s">
        <v>55</v>
      </c>
      <c r="G17" s="190">
        <f>+'SW85'!B6</f>
        <v>8</v>
      </c>
      <c r="H17" s="190" t="str">
        <f>+'SW85'!C6</f>
        <v>Bradley THOMPSON</v>
      </c>
      <c r="I17" s="229">
        <f>+'SW85'!D6</f>
        <v>329</v>
      </c>
    </row>
    <row r="18" spans="1:9" ht="15" customHeight="1" x14ac:dyDescent="0.2">
      <c r="A18" s="228" t="s">
        <v>56</v>
      </c>
      <c r="B18" s="190">
        <f>+'BW85'!B7</f>
        <v>132</v>
      </c>
      <c r="C18" s="190" t="str">
        <f>+'BW85'!C7</f>
        <v>Daniel DEVINE</v>
      </c>
      <c r="D18" s="190">
        <f>+'BW85'!D7</f>
        <v>207</v>
      </c>
      <c r="E18" s="220"/>
      <c r="F18" s="189" t="s">
        <v>56</v>
      </c>
      <c r="G18" s="190">
        <f>+'SW85'!B7</f>
        <v>17</v>
      </c>
      <c r="H18" s="190" t="str">
        <f>+'SW85'!C7</f>
        <v>Callum BRADLEY</v>
      </c>
      <c r="I18" s="229">
        <f>+'SW85'!D7</f>
        <v>319</v>
      </c>
    </row>
    <row r="19" spans="1:9" ht="15" customHeight="1" x14ac:dyDescent="0.2">
      <c r="A19" s="228" t="s">
        <v>57</v>
      </c>
      <c r="B19" s="190">
        <f>+'BW85'!B8</f>
        <v>13</v>
      </c>
      <c r="C19" s="190" t="str">
        <f>+'BW85'!C8</f>
        <v>Daniel McGOVERN</v>
      </c>
      <c r="D19" s="190">
        <f>+'BW85'!D8</f>
        <v>196</v>
      </c>
      <c r="E19" s="220"/>
      <c r="F19" s="189" t="s">
        <v>57</v>
      </c>
      <c r="G19" s="190">
        <f>+'SW85'!B8</f>
        <v>48</v>
      </c>
      <c r="H19" s="190" t="str">
        <f>+'SW85'!C8</f>
        <v>Andrew ANDERSON</v>
      </c>
      <c r="I19" s="229">
        <f>+'SW85'!D8</f>
        <v>276</v>
      </c>
    </row>
    <row r="20" spans="1:9" ht="15" customHeight="1" thickBot="1" x14ac:dyDescent="0.25">
      <c r="A20" s="230" t="s">
        <v>58</v>
      </c>
      <c r="B20" s="193">
        <f>+'BW85'!B9</f>
        <v>43</v>
      </c>
      <c r="C20" s="193" t="str">
        <f>+'BW85'!C9</f>
        <v>Gary COSTELLO</v>
      </c>
      <c r="D20" s="193">
        <f>+'BW85'!D9</f>
        <v>196</v>
      </c>
      <c r="E20" s="194"/>
      <c r="F20" s="192" t="s">
        <v>58</v>
      </c>
      <c r="G20" s="193">
        <f>+'SW85'!B9</f>
        <v>5</v>
      </c>
      <c r="H20" s="193" t="str">
        <f>+'SW85'!C9</f>
        <v>Robbie REID</v>
      </c>
      <c r="I20" s="231">
        <f>+'SW85'!D9</f>
        <v>218</v>
      </c>
    </row>
    <row r="21" spans="1:9" ht="15" customHeight="1" x14ac:dyDescent="0.2">
      <c r="A21" s="232" t="s">
        <v>59</v>
      </c>
      <c r="B21" s="197">
        <f>+'BW85'!B10</f>
        <v>3</v>
      </c>
      <c r="C21" s="197" t="str">
        <f>+'BW85'!C10</f>
        <v>Zack RUTHERFORD</v>
      </c>
      <c r="D21" s="197">
        <f>+'BW85'!D10</f>
        <v>190</v>
      </c>
      <c r="E21" s="220"/>
      <c r="F21" s="196" t="s">
        <v>59</v>
      </c>
      <c r="G21" s="197">
        <f>+'SW85'!B10</f>
        <v>155</v>
      </c>
      <c r="H21" s="197" t="str">
        <f>+'SW85'!C10</f>
        <v>Shea FULLERTON</v>
      </c>
      <c r="I21" s="233">
        <f>+'SW85'!D10</f>
        <v>209</v>
      </c>
    </row>
    <row r="22" spans="1:9" ht="15" customHeight="1" x14ac:dyDescent="0.2">
      <c r="A22" s="228" t="s">
        <v>60</v>
      </c>
      <c r="B22" s="190">
        <f>+'BW85'!B11</f>
        <v>7</v>
      </c>
      <c r="C22" s="190" t="str">
        <f>+'BW85'!C11</f>
        <v>Ryan FLYNN</v>
      </c>
      <c r="D22" s="190">
        <f>+'BW85'!D11</f>
        <v>181</v>
      </c>
      <c r="E22" s="220"/>
      <c r="F22" s="189" t="s">
        <v>60</v>
      </c>
      <c r="G22" s="190">
        <f>+'SW85'!B11</f>
        <v>78</v>
      </c>
      <c r="H22" s="190" t="str">
        <f>+'SW85'!C11</f>
        <v>Shay FLANAGAN</v>
      </c>
      <c r="I22" s="229">
        <f>+'SW85'!D11</f>
        <v>186</v>
      </c>
    </row>
    <row r="23" spans="1:9" ht="15" customHeight="1" x14ac:dyDescent="0.2">
      <c r="A23" s="228" t="s">
        <v>61</v>
      </c>
      <c r="B23" s="190">
        <f>+'BW85'!B12</f>
        <v>99</v>
      </c>
      <c r="C23" s="190" t="str">
        <f>+'BW85'!C12</f>
        <v>Ben EGERTON</v>
      </c>
      <c r="D23" s="190">
        <f>+'BW85'!D12</f>
        <v>168</v>
      </c>
      <c r="E23" s="220"/>
      <c r="F23" s="189" t="s">
        <v>61</v>
      </c>
      <c r="G23" s="190">
        <f>+'SW85'!B12</f>
        <v>12</v>
      </c>
      <c r="H23" s="190" t="str">
        <f>+'SW85'!C12</f>
        <v>Finbar McGOVERN</v>
      </c>
      <c r="I23" s="229">
        <f>+'SW85'!D12</f>
        <v>180</v>
      </c>
    </row>
    <row r="24" spans="1:9" ht="15" customHeight="1" x14ac:dyDescent="0.2">
      <c r="A24" s="228" t="s">
        <v>62</v>
      </c>
      <c r="B24" s="190">
        <f>+'BW85'!B13</f>
        <v>5</v>
      </c>
      <c r="C24" s="190" t="str">
        <f>+'BW85'!C13</f>
        <v>Riley MORGAN</v>
      </c>
      <c r="D24" s="190">
        <f>+'BW85'!D13</f>
        <v>146</v>
      </c>
      <c r="E24" s="220"/>
      <c r="F24" s="189" t="s">
        <v>62</v>
      </c>
      <c r="G24" s="190">
        <f>+'SW85'!B13</f>
        <v>3</v>
      </c>
      <c r="H24" s="190" t="str">
        <f>+'SW85'!C13</f>
        <v>Caleb DUFFY</v>
      </c>
      <c r="I24" s="229">
        <f>+'SW85'!D13</f>
        <v>176</v>
      </c>
    </row>
    <row r="25" spans="1:9" ht="15" customHeight="1" thickBot="1" x14ac:dyDescent="0.25">
      <c r="A25" s="237" t="s">
        <v>63</v>
      </c>
      <c r="B25" s="199">
        <f>+'BW85'!B14</f>
        <v>454</v>
      </c>
      <c r="C25" s="199" t="str">
        <f>+'BW85'!C14</f>
        <v>James McCANN</v>
      </c>
      <c r="D25" s="199">
        <f>+'BW85'!D14</f>
        <v>136</v>
      </c>
      <c r="E25" s="220"/>
      <c r="F25" s="198" t="s">
        <v>63</v>
      </c>
      <c r="G25" s="199">
        <f>+'SW85'!B14</f>
        <v>70</v>
      </c>
      <c r="H25" s="199" t="str">
        <f>+'SW85'!C14</f>
        <v>Ethan GAWLEY</v>
      </c>
      <c r="I25" s="238">
        <f>+'SW85'!D14</f>
        <v>172</v>
      </c>
    </row>
    <row r="26" spans="1:9" ht="15" customHeight="1" x14ac:dyDescent="0.2">
      <c r="A26" s="584" t="s">
        <v>72</v>
      </c>
      <c r="B26" s="585"/>
      <c r="C26" s="585"/>
      <c r="D26" s="585"/>
      <c r="E26" s="200"/>
      <c r="F26" s="585" t="s">
        <v>71</v>
      </c>
      <c r="G26" s="585"/>
      <c r="H26" s="585"/>
      <c r="I26" s="586"/>
    </row>
    <row r="27" spans="1:9" ht="15" customHeight="1" x14ac:dyDescent="0.2">
      <c r="A27" s="228" t="s">
        <v>54</v>
      </c>
      <c r="B27" s="190">
        <f>+Juniors!B5</f>
        <v>65</v>
      </c>
      <c r="C27" s="190" t="str">
        <f>+Juniors!C5</f>
        <v>Mason SHIELDS</v>
      </c>
      <c r="D27" s="190">
        <f>+Juniors!D5</f>
        <v>386</v>
      </c>
      <c r="E27" s="220"/>
      <c r="F27" s="190" t="s">
        <v>54</v>
      </c>
      <c r="G27" s="190">
        <f>+Cadets!B5</f>
        <v>5</v>
      </c>
      <c r="H27" s="190" t="str">
        <f>+Cadets!C5</f>
        <v>Calvin LARKIN</v>
      </c>
      <c r="I27" s="229">
        <f>+Cadets!D5</f>
        <v>351</v>
      </c>
    </row>
    <row r="28" spans="1:9" ht="15" customHeight="1" x14ac:dyDescent="0.2">
      <c r="A28" s="228" t="s">
        <v>55</v>
      </c>
      <c r="B28" s="190">
        <f>+Juniors!B6</f>
        <v>99</v>
      </c>
      <c r="C28" s="190" t="str">
        <f>+Juniors!C6</f>
        <v>Freddie CARMICHAEL</v>
      </c>
      <c r="D28" s="190">
        <f>+Juniors!D6</f>
        <v>333</v>
      </c>
      <c r="E28" s="220"/>
      <c r="F28" s="190" t="s">
        <v>55</v>
      </c>
      <c r="G28" s="190">
        <f>+Cadets!B6</f>
        <v>7</v>
      </c>
      <c r="H28" s="190" t="str">
        <f>+Cadets!C6</f>
        <v>Isaac THOMPSON</v>
      </c>
      <c r="I28" s="229">
        <f>+Cadets!D6</f>
        <v>308</v>
      </c>
    </row>
    <row r="29" spans="1:9" ht="15" customHeight="1" x14ac:dyDescent="0.2">
      <c r="A29" s="228" t="s">
        <v>56</v>
      </c>
      <c r="B29" s="190">
        <f>+Juniors!B7</f>
        <v>6</v>
      </c>
      <c r="C29" s="190" t="str">
        <f>+Juniors!C7</f>
        <v>Jack McGRATH</v>
      </c>
      <c r="D29" s="190">
        <f>+Juniors!D7</f>
        <v>319</v>
      </c>
      <c r="E29" s="220"/>
      <c r="F29" s="190" t="s">
        <v>56</v>
      </c>
      <c r="G29" s="190">
        <f>+Cadets!B7</f>
        <v>10</v>
      </c>
      <c r="H29" s="190" t="str">
        <f>+Cadets!C7</f>
        <v>Jonathan MERRIMAN Jr</v>
      </c>
      <c r="I29" s="229">
        <f>+Cadets!D7</f>
        <v>294</v>
      </c>
    </row>
    <row r="30" spans="1:9" ht="15" customHeight="1" x14ac:dyDescent="0.2">
      <c r="A30" s="228" t="s">
        <v>57</v>
      </c>
      <c r="B30" s="190">
        <f>+Juniors!B8</f>
        <v>3</v>
      </c>
      <c r="C30" s="190" t="str">
        <f>+Juniors!C8</f>
        <v>Evan OLIVER</v>
      </c>
      <c r="D30" s="190">
        <f>+Juniors!D8</f>
        <v>289</v>
      </c>
      <c r="E30" s="220"/>
      <c r="F30" s="190" t="s">
        <v>57</v>
      </c>
      <c r="G30" s="190">
        <f>+Cadets!B8</f>
        <v>55</v>
      </c>
      <c r="H30" s="190" t="str">
        <f>+Cadets!C8</f>
        <v>Freddie DUBOIS</v>
      </c>
      <c r="I30" s="229">
        <f>+Cadets!D8</f>
        <v>256</v>
      </c>
    </row>
    <row r="31" spans="1:9" ht="15" customHeight="1" thickBot="1" x14ac:dyDescent="0.25">
      <c r="A31" s="230" t="s">
        <v>58</v>
      </c>
      <c r="B31" s="193" t="str">
        <f>+Juniors!B9</f>
        <v>6x</v>
      </c>
      <c r="C31" s="193" t="str">
        <f>+Juniors!C9</f>
        <v>Calum BEATTIE</v>
      </c>
      <c r="D31" s="193">
        <f>+Juniors!D9</f>
        <v>272</v>
      </c>
      <c r="E31" s="194"/>
      <c r="F31" s="193" t="s">
        <v>58</v>
      </c>
      <c r="G31" s="193">
        <f>+Cadets!B9</f>
        <v>660</v>
      </c>
      <c r="H31" s="193" t="str">
        <f>+Cadets!C9</f>
        <v>Jake SAYERS</v>
      </c>
      <c r="I31" s="231">
        <f>+Cadets!D9</f>
        <v>250</v>
      </c>
    </row>
    <row r="32" spans="1:9" ht="15" customHeight="1" x14ac:dyDescent="0.2">
      <c r="A32" s="232" t="s">
        <v>59</v>
      </c>
      <c r="B32" s="197">
        <f>+Juniors!B10</f>
        <v>61</v>
      </c>
      <c r="C32" s="197" t="str">
        <f>+Juniors!C10</f>
        <v>Ollie DEVLIN</v>
      </c>
      <c r="D32" s="197">
        <f>+Juniors!D10</f>
        <v>235</v>
      </c>
      <c r="E32" s="220"/>
      <c r="F32" s="197" t="s">
        <v>59</v>
      </c>
      <c r="G32" s="197">
        <f>+Cadets!B10</f>
        <v>811</v>
      </c>
      <c r="H32" s="197" t="str">
        <f>+Cadets!C10</f>
        <v>John JACKSON</v>
      </c>
      <c r="I32" s="233">
        <f>+Cadets!D10</f>
        <v>241</v>
      </c>
    </row>
    <row r="33" spans="1:9" ht="15" customHeight="1" x14ac:dyDescent="0.2">
      <c r="A33" s="228" t="s">
        <v>60</v>
      </c>
      <c r="B33" s="190">
        <f>+Juniors!B11</f>
        <v>100</v>
      </c>
      <c r="C33" s="190" t="str">
        <f>+Juniors!C11</f>
        <v>Matthew KELLY-EDWARDS</v>
      </c>
      <c r="D33" s="190">
        <f>+Juniors!D11</f>
        <v>202</v>
      </c>
      <c r="E33" s="220"/>
      <c r="F33" s="190" t="s">
        <v>60</v>
      </c>
      <c r="G33" s="190">
        <f>+Cadets!B11</f>
        <v>202</v>
      </c>
      <c r="H33" s="190" t="str">
        <f>+Cadets!C11</f>
        <v>Charlie WILKIN</v>
      </c>
      <c r="I33" s="229">
        <f>+Cadets!D11</f>
        <v>230</v>
      </c>
    </row>
    <row r="34" spans="1:9" ht="15" customHeight="1" x14ac:dyDescent="0.2">
      <c r="A34" s="228" t="s">
        <v>61</v>
      </c>
      <c r="B34" s="190">
        <f>+Juniors!B12</f>
        <v>774</v>
      </c>
      <c r="C34" s="190" t="str">
        <f>+Juniors!C12</f>
        <v>Riley McALORUM</v>
      </c>
      <c r="D34" s="190">
        <f>+Juniors!D12</f>
        <v>177</v>
      </c>
      <c r="E34" s="220"/>
      <c r="F34" s="190" t="s">
        <v>61</v>
      </c>
      <c r="G34" s="190">
        <f>+Cadets!B12</f>
        <v>37</v>
      </c>
      <c r="H34" s="190" t="str">
        <f>+Cadets!C12</f>
        <v>Dylan McAULEY</v>
      </c>
      <c r="I34" s="229">
        <f>+Cadets!D12</f>
        <v>136</v>
      </c>
    </row>
    <row r="35" spans="1:9" ht="15" customHeight="1" x14ac:dyDescent="0.2">
      <c r="A35" s="228" t="s">
        <v>62</v>
      </c>
      <c r="B35" s="190">
        <f>+Juniors!B13</f>
        <v>53</v>
      </c>
      <c r="C35" s="190" t="str">
        <f>+Juniors!C13</f>
        <v>Jax WEATHERHEAD</v>
      </c>
      <c r="D35" s="190">
        <f>+Juniors!D13</f>
        <v>172</v>
      </c>
      <c r="E35" s="220"/>
      <c r="F35" s="190" t="s">
        <v>62</v>
      </c>
      <c r="G35" s="190">
        <f>+Cadets!B13</f>
        <v>110</v>
      </c>
      <c r="H35" s="190" t="str">
        <f>+Cadets!C13</f>
        <v>Nathan SANDS</v>
      </c>
      <c r="I35" s="229">
        <f>+Cadets!D13</f>
        <v>96</v>
      </c>
    </row>
    <row r="36" spans="1:9" ht="15" customHeight="1" x14ac:dyDescent="0.2">
      <c r="A36" s="228" t="s">
        <v>63</v>
      </c>
      <c r="B36" s="190">
        <f>+Juniors!B14</f>
        <v>191</v>
      </c>
      <c r="C36" s="190" t="str">
        <f>+Juniors!C14</f>
        <v>Erin DEASLEY</v>
      </c>
      <c r="D36" s="190">
        <f>+Juniors!D14</f>
        <v>155</v>
      </c>
      <c r="E36" s="220"/>
      <c r="F36" s="190" t="s">
        <v>63</v>
      </c>
      <c r="G36" s="190">
        <f>+Cadets!B14</f>
        <v>17</v>
      </c>
      <c r="H36" s="190" t="str">
        <f>+Cadets!C14</f>
        <v>Finlay HOSKISSON</v>
      </c>
      <c r="I36" s="229">
        <f>+Cadets!D14</f>
        <v>22</v>
      </c>
    </row>
    <row r="37" spans="1:9" ht="15" customHeight="1" thickBot="1" x14ac:dyDescent="0.25">
      <c r="A37" s="587" t="s">
        <v>64</v>
      </c>
      <c r="B37" s="583"/>
      <c r="C37" s="583"/>
      <c r="D37" s="583"/>
      <c r="E37" s="221"/>
      <c r="F37" s="583"/>
      <c r="G37" s="583"/>
      <c r="H37" s="583"/>
      <c r="I37" s="588"/>
    </row>
    <row r="38" spans="1:9" ht="15" customHeight="1" x14ac:dyDescent="0.2">
      <c r="A38" s="239" t="s">
        <v>54</v>
      </c>
      <c r="B38" s="185">
        <f>+Autos!B5</f>
        <v>234</v>
      </c>
      <c r="C38" s="186" t="str">
        <f>+Autos!C5</f>
        <v>Elliot LYND</v>
      </c>
      <c r="D38" s="188">
        <f>+Autos!D5</f>
        <v>337</v>
      </c>
      <c r="E38" s="220"/>
      <c r="F38" s="223"/>
      <c r="G38" s="223"/>
      <c r="H38" s="222"/>
      <c r="I38" s="234"/>
    </row>
    <row r="39" spans="1:9" ht="15" customHeight="1" thickBot="1" x14ac:dyDescent="0.25">
      <c r="A39" s="239" t="s">
        <v>55</v>
      </c>
      <c r="B39" s="189">
        <f>+Autos!B6</f>
        <v>666</v>
      </c>
      <c r="C39" s="190" t="str">
        <f>+Autos!C6</f>
        <v>Jay COLGAN</v>
      </c>
      <c r="D39" s="191">
        <f>+Autos!D6</f>
        <v>325</v>
      </c>
      <c r="E39" s="220"/>
      <c r="F39" s="223"/>
      <c r="G39" s="223"/>
      <c r="H39" s="222"/>
      <c r="I39" s="234"/>
    </row>
    <row r="40" spans="1:9" ht="15" customHeight="1" x14ac:dyDescent="0.2">
      <c r="A40" s="239" t="s">
        <v>56</v>
      </c>
      <c r="B40" s="189">
        <f>+Autos!B7</f>
        <v>17</v>
      </c>
      <c r="C40" s="190" t="str">
        <f>+Autos!C7</f>
        <v>Leo TAYLOR</v>
      </c>
      <c r="D40" s="191">
        <f>+Autos!D7</f>
        <v>324</v>
      </c>
      <c r="E40" s="220"/>
      <c r="F40" s="577"/>
      <c r="G40" s="578"/>
      <c r="H40" s="201"/>
      <c r="I40" s="240"/>
    </row>
    <row r="41" spans="1:9" ht="15" customHeight="1" thickBot="1" x14ac:dyDescent="0.25">
      <c r="A41" s="239" t="s">
        <v>57</v>
      </c>
      <c r="B41" s="189">
        <f>+Autos!B8</f>
        <v>23</v>
      </c>
      <c r="C41" s="190" t="str">
        <f>+Autos!C8</f>
        <v>Mason NICHOLL</v>
      </c>
      <c r="D41" s="191">
        <f>+Autos!D8</f>
        <v>308</v>
      </c>
      <c r="E41" s="220"/>
      <c r="F41" s="579"/>
      <c r="G41" s="580"/>
      <c r="H41" s="202"/>
      <c r="I41" s="241"/>
    </row>
    <row r="42" spans="1:9" ht="15" customHeight="1" thickBot="1" x14ac:dyDescent="0.25">
      <c r="A42" s="239" t="s">
        <v>58</v>
      </c>
      <c r="B42" s="192">
        <f>+Autos!B9</f>
        <v>34</v>
      </c>
      <c r="C42" s="193" t="str">
        <f>+Autos!C9</f>
        <v>Logan NICHOLL</v>
      </c>
      <c r="D42" s="195">
        <f>+Autos!D9</f>
        <v>256</v>
      </c>
      <c r="E42" s="220"/>
      <c r="F42" s="577"/>
      <c r="G42" s="578"/>
      <c r="H42" s="201"/>
      <c r="I42" s="240"/>
    </row>
    <row r="43" spans="1:9" ht="15" customHeight="1" thickBot="1" x14ac:dyDescent="0.25">
      <c r="A43" s="228" t="s">
        <v>59</v>
      </c>
      <c r="B43" s="197">
        <f>+Autos!B10</f>
        <v>18</v>
      </c>
      <c r="C43" s="197" t="str">
        <f>+Autos!C10</f>
        <v>Hudson SMYTH</v>
      </c>
      <c r="D43" s="197">
        <f>+Autos!D10</f>
        <v>224</v>
      </c>
      <c r="E43" s="220"/>
      <c r="F43" s="579"/>
      <c r="G43" s="580"/>
      <c r="H43" s="202"/>
      <c r="I43" s="241"/>
    </row>
    <row r="44" spans="1:9" ht="15" customHeight="1" x14ac:dyDescent="0.2">
      <c r="A44" s="228" t="s">
        <v>60</v>
      </c>
      <c r="B44" s="190">
        <f>+Autos!B11</f>
        <v>194</v>
      </c>
      <c r="C44" s="190" t="str">
        <f>+Autos!C11</f>
        <v>Liam DEVLIN</v>
      </c>
      <c r="D44" s="190">
        <f>+Autos!D11</f>
        <v>218</v>
      </c>
      <c r="E44" s="220"/>
      <c r="F44" s="577"/>
      <c r="G44" s="578"/>
      <c r="H44" s="201"/>
      <c r="I44" s="240"/>
    </row>
    <row r="45" spans="1:9" ht="15" customHeight="1" thickBot="1" x14ac:dyDescent="0.25">
      <c r="A45" s="228" t="s">
        <v>61</v>
      </c>
      <c r="B45" s="190">
        <f>+Autos!B12</f>
        <v>166</v>
      </c>
      <c r="C45" s="190" t="str">
        <f>+Autos!C12</f>
        <v>Lee MORGAN</v>
      </c>
      <c r="D45" s="190">
        <f>+Autos!D12</f>
        <v>194</v>
      </c>
      <c r="E45" s="220"/>
      <c r="F45" s="579"/>
      <c r="G45" s="580"/>
      <c r="H45" s="202"/>
      <c r="I45" s="241"/>
    </row>
    <row r="46" spans="1:9" ht="15" customHeight="1" x14ac:dyDescent="0.2">
      <c r="A46" s="228" t="s">
        <v>62</v>
      </c>
      <c r="B46" s="190">
        <f>+Autos!B13</f>
        <v>10</v>
      </c>
      <c r="C46" s="190" t="str">
        <f>+Autos!C13</f>
        <v>Frazer WATSON</v>
      </c>
      <c r="D46" s="190">
        <f>+Autos!D13</f>
        <v>120</v>
      </c>
      <c r="E46" s="220"/>
      <c r="F46" s="577"/>
      <c r="G46" s="578"/>
      <c r="H46" s="201"/>
      <c r="I46" s="240"/>
    </row>
    <row r="47" spans="1:9" ht="15" customHeight="1" thickBot="1" x14ac:dyDescent="0.25">
      <c r="A47" s="228" t="s">
        <v>63</v>
      </c>
      <c r="B47" s="190">
        <f>+Autos!B14</f>
        <v>340</v>
      </c>
      <c r="C47" s="190" t="str">
        <f>+Autos!C14</f>
        <v>Marc BERGIN</v>
      </c>
      <c r="D47" s="190">
        <f>+Autos!D14</f>
        <v>100</v>
      </c>
      <c r="E47" s="220"/>
      <c r="F47" s="579"/>
      <c r="G47" s="580"/>
      <c r="H47" s="202"/>
      <c r="I47" s="241"/>
    </row>
    <row r="48" spans="1:9" ht="15" customHeight="1" thickBot="1" x14ac:dyDescent="0.25">
      <c r="A48" s="252"/>
      <c r="B48" s="253"/>
      <c r="C48" s="254"/>
      <c r="D48" s="253"/>
      <c r="E48" s="254"/>
      <c r="F48" s="253"/>
      <c r="G48" s="253"/>
      <c r="H48" s="253"/>
      <c r="I48" s="255"/>
    </row>
    <row r="49" spans="1:9" x14ac:dyDescent="0.2">
      <c r="A49" s="163"/>
      <c r="B49" s="103"/>
      <c r="C49" s="256"/>
      <c r="D49" s="103"/>
      <c r="E49" s="256"/>
      <c r="F49" s="103"/>
      <c r="G49" s="103"/>
      <c r="H49" s="103"/>
      <c r="I49" s="257"/>
    </row>
    <row r="50" spans="1:9" x14ac:dyDescent="0.2">
      <c r="A50" s="96"/>
      <c r="I50" s="258"/>
    </row>
    <row r="51" spans="1:9" x14ac:dyDescent="0.2">
      <c r="A51" s="96"/>
      <c r="I51" s="258"/>
    </row>
    <row r="52" spans="1:9" x14ac:dyDescent="0.2">
      <c r="A52" s="96"/>
      <c r="I52" s="258"/>
    </row>
    <row r="53" spans="1:9" ht="13.5" thickBot="1" x14ac:dyDescent="0.25">
      <c r="A53" s="105"/>
      <c r="B53" s="250"/>
      <c r="C53" s="259"/>
      <c r="D53" s="250"/>
      <c r="E53" s="259"/>
      <c r="F53" s="250"/>
      <c r="G53" s="250"/>
      <c r="H53" s="250"/>
      <c r="I53" s="260"/>
    </row>
  </sheetData>
  <mergeCells count="16">
    <mergeCell ref="A1:F1"/>
    <mergeCell ref="F40:G41"/>
    <mergeCell ref="F42:G43"/>
    <mergeCell ref="F44:G45"/>
    <mergeCell ref="F46:G47"/>
    <mergeCell ref="C2:G2"/>
    <mergeCell ref="A15:D15"/>
    <mergeCell ref="A26:D26"/>
    <mergeCell ref="F26:I26"/>
    <mergeCell ref="A37:D37"/>
    <mergeCell ref="F37:I37"/>
    <mergeCell ref="F15:I15"/>
    <mergeCell ref="F4:I4"/>
    <mergeCell ref="A4:D4"/>
    <mergeCell ref="D3:G3"/>
    <mergeCell ref="A2:B3"/>
  </mergeCells>
  <phoneticPr fontId="11" type="noConversion"/>
  <conditionalFormatting sqref="B11:D14">
    <cfRule type="cellIs" dxfId="120" priority="1" operator="equal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849E-E980-4359-B174-D06EAE6B767B}">
  <sheetPr>
    <pageSetUpPr fitToPage="1"/>
  </sheetPr>
  <dimension ref="A1:AE36"/>
  <sheetViews>
    <sheetView topLeftCell="A2" zoomScale="115" zoomScaleNormal="115" workbookViewId="0">
      <selection activeCell="AH10" sqref="AH10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4.7109375" customWidth="1"/>
    <col min="6" max="17" width="5.7109375" customWidth="1"/>
    <col min="18" max="23" width="0" hidden="1" customWidth="1"/>
    <col min="24" max="29" width="5.7109375" customWidth="1"/>
    <col min="30" max="30" width="13.85546875" bestFit="1" customWidth="1"/>
    <col min="31" max="31" width="11" bestFit="1" customWidth="1"/>
  </cols>
  <sheetData>
    <row r="1" spans="1:31" ht="21" customHeight="1" thickBot="1" x14ac:dyDescent="0.25">
      <c r="A1" s="618" t="str">
        <f>+'Top 10 Summary'!C2</f>
        <v>Pavers Cave MRA Ulster Championship</v>
      </c>
      <c r="B1" s="618"/>
      <c r="C1" s="618"/>
      <c r="D1" s="203"/>
      <c r="E1" s="204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1"/>
      <c r="S1" s="1"/>
      <c r="T1" s="1"/>
      <c r="U1" s="1"/>
      <c r="V1" s="1"/>
      <c r="W1" s="1"/>
      <c r="X1" s="598" t="s">
        <v>187</v>
      </c>
      <c r="Y1" s="598"/>
      <c r="Z1" s="599"/>
      <c r="AA1" s="600" t="s">
        <v>163</v>
      </c>
      <c r="AB1" s="598"/>
      <c r="AC1" s="599"/>
    </row>
    <row r="2" spans="1:31" ht="18" customHeight="1" thickBot="1" x14ac:dyDescent="0.25">
      <c r="A2" s="618"/>
      <c r="B2" s="618"/>
      <c r="C2" s="618"/>
      <c r="D2" s="619" t="s">
        <v>70</v>
      </c>
      <c r="E2" s="620"/>
      <c r="F2" s="614" t="s">
        <v>164</v>
      </c>
      <c r="G2" s="615"/>
      <c r="H2" s="616"/>
      <c r="I2" s="617" t="s">
        <v>165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1"/>
      <c r="S2" s="1"/>
      <c r="T2" s="1"/>
      <c r="U2" s="1"/>
      <c r="V2" s="1"/>
      <c r="W2" s="1"/>
      <c r="X2" s="601" t="s">
        <v>188</v>
      </c>
      <c r="Y2" s="601"/>
      <c r="Z2" s="602"/>
      <c r="AA2" s="603" t="s">
        <v>164</v>
      </c>
      <c r="AB2" s="601"/>
      <c r="AC2" s="602"/>
    </row>
    <row r="3" spans="1:31" ht="18" customHeight="1" thickBot="1" x14ac:dyDescent="0.25">
      <c r="A3" s="618" t="str">
        <f>+'Top 10 Summary'!A4</f>
        <v>250 Premier</v>
      </c>
      <c r="B3" s="618"/>
      <c r="C3" s="618"/>
      <c r="D3" s="621"/>
      <c r="E3" s="622"/>
      <c r="F3" s="623">
        <v>45731</v>
      </c>
      <c r="G3" s="624"/>
      <c r="H3" s="625"/>
      <c r="I3" s="612">
        <v>45739</v>
      </c>
      <c r="J3" s="613"/>
      <c r="K3" s="613"/>
      <c r="L3" s="613">
        <v>45822</v>
      </c>
      <c r="M3" s="613"/>
      <c r="N3" s="613"/>
      <c r="O3" s="604">
        <v>45876</v>
      </c>
      <c r="P3" s="604"/>
      <c r="Q3" s="605"/>
      <c r="R3" s="609"/>
      <c r="S3" s="609"/>
      <c r="T3" s="610"/>
      <c r="U3" s="609"/>
      <c r="V3" s="609"/>
      <c r="W3" s="611"/>
      <c r="X3" s="604">
        <v>45878</v>
      </c>
      <c r="Y3" s="604"/>
      <c r="Z3" s="605"/>
      <c r="AA3" s="606">
        <v>45920</v>
      </c>
      <c r="AB3" s="604"/>
      <c r="AC3" s="605"/>
    </row>
    <row r="4" spans="1:31" ht="18" customHeight="1" thickBot="1" x14ac:dyDescent="0.25">
      <c r="A4" s="205"/>
      <c r="B4" s="206" t="s">
        <v>4</v>
      </c>
      <c r="C4" s="207" t="s">
        <v>0</v>
      </c>
      <c r="D4" s="208" t="s">
        <v>1</v>
      </c>
      <c r="E4" s="209" t="s">
        <v>5</v>
      </c>
      <c r="F4" s="504" t="s">
        <v>2</v>
      </c>
      <c r="G4" s="504" t="s">
        <v>3</v>
      </c>
      <c r="H4" s="505" t="s">
        <v>11</v>
      </c>
      <c r="I4" s="212" t="s">
        <v>2</v>
      </c>
      <c r="J4" s="213" t="s">
        <v>3</v>
      </c>
      <c r="K4" s="214" t="s">
        <v>11</v>
      </c>
      <c r="L4" s="213" t="s">
        <v>2</v>
      </c>
      <c r="M4" s="213" t="s">
        <v>3</v>
      </c>
      <c r="N4" s="215" t="s">
        <v>11</v>
      </c>
      <c r="O4" s="212" t="s">
        <v>2</v>
      </c>
      <c r="P4" s="213" t="s">
        <v>3</v>
      </c>
      <c r="Q4" s="215" t="s">
        <v>11</v>
      </c>
      <c r="R4" s="15" t="s">
        <v>2</v>
      </c>
      <c r="S4" s="16" t="s">
        <v>3</v>
      </c>
      <c r="T4" s="17" t="s">
        <v>11</v>
      </c>
      <c r="U4" s="15" t="s">
        <v>2</v>
      </c>
      <c r="V4" s="16" t="s">
        <v>3</v>
      </c>
      <c r="W4" s="22" t="s">
        <v>11</v>
      </c>
      <c r="X4" s="212" t="s">
        <v>2</v>
      </c>
      <c r="Y4" s="213" t="s">
        <v>3</v>
      </c>
      <c r="Z4" s="214" t="s">
        <v>11</v>
      </c>
      <c r="AA4" s="212" t="s">
        <v>2</v>
      </c>
      <c r="AB4" s="213" t="s">
        <v>3</v>
      </c>
      <c r="AC4" s="214" t="s">
        <v>11</v>
      </c>
    </row>
    <row r="5" spans="1:31" ht="17.100000000000001" customHeight="1" x14ac:dyDescent="0.2">
      <c r="A5" s="216">
        <v>1</v>
      </c>
      <c r="B5" s="152">
        <v>197</v>
      </c>
      <c r="C5" s="118" t="s">
        <v>154</v>
      </c>
      <c r="D5" s="110">
        <f>SUM(F5:AC5)</f>
        <v>347</v>
      </c>
      <c r="E5" s="355">
        <v>0</v>
      </c>
      <c r="F5" s="771"/>
      <c r="G5" s="323">
        <v>20</v>
      </c>
      <c r="H5" s="333">
        <v>20</v>
      </c>
      <c r="I5" s="302">
        <v>20</v>
      </c>
      <c r="J5" s="304">
        <v>20</v>
      </c>
      <c r="K5" s="303">
        <v>22</v>
      </c>
      <c r="L5" s="302">
        <v>20</v>
      </c>
      <c r="M5" s="304">
        <v>22</v>
      </c>
      <c r="N5" s="303">
        <v>22</v>
      </c>
      <c r="O5" s="302">
        <v>25</v>
      </c>
      <c r="P5" s="304">
        <v>25</v>
      </c>
      <c r="Q5" s="305">
        <v>25</v>
      </c>
      <c r="R5" s="4"/>
      <c r="S5" s="4"/>
      <c r="T5" s="4"/>
      <c r="U5" s="4"/>
      <c r="V5" s="4"/>
      <c r="W5" s="521"/>
      <c r="X5" s="291">
        <v>22</v>
      </c>
      <c r="Y5" s="292">
        <v>22</v>
      </c>
      <c r="Z5" s="293">
        <v>22</v>
      </c>
      <c r="AA5" s="772"/>
      <c r="AB5" s="676">
        <v>18</v>
      </c>
      <c r="AC5" s="677">
        <v>22</v>
      </c>
      <c r="AE5" s="655" t="s">
        <v>209</v>
      </c>
    </row>
    <row r="6" spans="1:31" ht="17.100000000000001" customHeight="1" thickBot="1" x14ac:dyDescent="0.25">
      <c r="A6" s="217">
        <v>2</v>
      </c>
      <c r="B6" s="153">
        <v>25</v>
      </c>
      <c r="C6" s="120" t="s">
        <v>155</v>
      </c>
      <c r="D6" s="111">
        <f>SUM(F6:AC6)</f>
        <v>301</v>
      </c>
      <c r="E6" s="356">
        <f>SUM(D5-D6)</f>
        <v>46</v>
      </c>
      <c r="F6" s="733"/>
      <c r="G6" s="274">
        <v>16</v>
      </c>
      <c r="H6" s="733"/>
      <c r="I6" s="306">
        <v>16</v>
      </c>
      <c r="J6" s="308">
        <v>16</v>
      </c>
      <c r="K6" s="307">
        <v>16</v>
      </c>
      <c r="L6" s="306">
        <v>18</v>
      </c>
      <c r="M6" s="308">
        <v>20</v>
      </c>
      <c r="N6" s="307">
        <v>20</v>
      </c>
      <c r="O6" s="306">
        <v>22</v>
      </c>
      <c r="P6" s="308">
        <v>22</v>
      </c>
      <c r="Q6" s="309">
        <v>22</v>
      </c>
      <c r="R6" s="3"/>
      <c r="S6" s="3"/>
      <c r="T6" s="3"/>
      <c r="U6" s="3"/>
      <c r="V6" s="3"/>
      <c r="W6" s="8"/>
      <c r="X6" s="294">
        <v>20</v>
      </c>
      <c r="Y6" s="295">
        <v>20</v>
      </c>
      <c r="Z6" s="296">
        <v>20</v>
      </c>
      <c r="AA6" s="674">
        <v>18</v>
      </c>
      <c r="AB6" s="561">
        <v>15</v>
      </c>
      <c r="AC6" s="678">
        <v>20</v>
      </c>
    </row>
    <row r="7" spans="1:31" ht="17.100000000000001" customHeight="1" x14ac:dyDescent="0.2">
      <c r="A7" s="217">
        <v>3</v>
      </c>
      <c r="B7" s="153">
        <v>50</v>
      </c>
      <c r="C7" s="120" t="s">
        <v>153</v>
      </c>
      <c r="D7" s="110">
        <f>SUM(F7:AC7)</f>
        <v>172</v>
      </c>
      <c r="E7" s="356">
        <f>SUM(D6-D7)</f>
        <v>129</v>
      </c>
      <c r="F7" s="733"/>
      <c r="G7" s="717"/>
      <c r="H7" s="336">
        <v>22</v>
      </c>
      <c r="I7" s="278"/>
      <c r="J7" s="274"/>
      <c r="K7" s="146"/>
      <c r="L7" s="306">
        <v>25</v>
      </c>
      <c r="M7" s="308">
        <v>25</v>
      </c>
      <c r="N7" s="307">
        <v>25</v>
      </c>
      <c r="O7" s="342"/>
      <c r="P7" s="341"/>
      <c r="Q7" s="343"/>
      <c r="R7" s="3"/>
      <c r="S7" s="3"/>
      <c r="T7" s="3"/>
      <c r="U7" s="3"/>
      <c r="V7" s="3"/>
      <c r="W7" s="8"/>
      <c r="X7" s="306"/>
      <c r="Y7" s="308"/>
      <c r="Z7" s="309"/>
      <c r="AA7" s="306">
        <v>25</v>
      </c>
      <c r="AB7" s="308">
        <v>25</v>
      </c>
      <c r="AC7" s="309">
        <v>25</v>
      </c>
    </row>
    <row r="8" spans="1:31" ht="17.100000000000001" customHeight="1" thickBot="1" x14ac:dyDescent="0.25">
      <c r="A8" s="217">
        <v>4</v>
      </c>
      <c r="B8" s="153">
        <v>33</v>
      </c>
      <c r="C8" s="120" t="s">
        <v>86</v>
      </c>
      <c r="D8" s="111">
        <f>SUM(F8:AC8)</f>
        <v>136</v>
      </c>
      <c r="E8" s="356">
        <f>SUM(D7-D8)</f>
        <v>36</v>
      </c>
      <c r="F8" s="336"/>
      <c r="G8" s="274"/>
      <c r="H8" s="336"/>
      <c r="I8" s="306">
        <v>25</v>
      </c>
      <c r="J8" s="308">
        <v>25</v>
      </c>
      <c r="K8" s="307">
        <v>20</v>
      </c>
      <c r="L8" s="306">
        <v>22</v>
      </c>
      <c r="M8" s="655"/>
      <c r="N8" s="692"/>
      <c r="O8" s="278"/>
      <c r="P8" s="274"/>
      <c r="Q8" s="279"/>
      <c r="R8" s="3"/>
      <c r="S8" s="3"/>
      <c r="T8" s="3"/>
      <c r="U8" s="3"/>
      <c r="V8" s="3"/>
      <c r="W8" s="8"/>
      <c r="X8" s="306"/>
      <c r="Y8" s="308"/>
      <c r="Z8" s="309"/>
      <c r="AA8" s="674">
        <v>22</v>
      </c>
      <c r="AB8" s="561">
        <v>22</v>
      </c>
      <c r="AC8" s="678" t="s">
        <v>6</v>
      </c>
    </row>
    <row r="9" spans="1:31" ht="18.600000000000001" customHeight="1" thickBot="1" x14ac:dyDescent="0.25">
      <c r="A9" s="218">
        <v>5</v>
      </c>
      <c r="B9" s="263">
        <v>212</v>
      </c>
      <c r="C9" s="121" t="s">
        <v>47</v>
      </c>
      <c r="D9" s="110">
        <f>SUM(F9:AC9)</f>
        <v>117</v>
      </c>
      <c r="E9" s="356">
        <f>SUM(D8-D9)</f>
        <v>19</v>
      </c>
      <c r="F9" s="723"/>
      <c r="G9" s="357">
        <v>13</v>
      </c>
      <c r="H9" s="348">
        <v>14</v>
      </c>
      <c r="I9" s="320">
        <v>14</v>
      </c>
      <c r="J9" s="318">
        <v>15</v>
      </c>
      <c r="K9" s="319">
        <v>12</v>
      </c>
      <c r="L9" s="377"/>
      <c r="M9" s="357"/>
      <c r="N9" s="406"/>
      <c r="O9" s="377"/>
      <c r="P9" s="357"/>
      <c r="Q9" s="378"/>
      <c r="R9" s="5"/>
      <c r="S9" s="5"/>
      <c r="T9" s="5"/>
      <c r="U9" s="5"/>
      <c r="V9" s="5"/>
      <c r="W9" s="508"/>
      <c r="X9" s="776">
        <v>18</v>
      </c>
      <c r="Y9" s="671">
        <v>18</v>
      </c>
      <c r="Z9" s="777"/>
      <c r="AA9" s="320">
        <v>13</v>
      </c>
      <c r="AB9" s="318" t="s">
        <v>6</v>
      </c>
      <c r="AC9" s="321" t="s">
        <v>6</v>
      </c>
    </row>
    <row r="10" spans="1:31" ht="20.25" thickBot="1" x14ac:dyDescent="0.25">
      <c r="A10" s="219">
        <v>6</v>
      </c>
      <c r="B10" s="152">
        <v>151</v>
      </c>
      <c r="C10" s="118" t="s">
        <v>49</v>
      </c>
      <c r="D10" s="111">
        <f>SUM(F10:AC10)</f>
        <v>108</v>
      </c>
      <c r="E10" s="356">
        <f>SUM(D9-D10)</f>
        <v>9</v>
      </c>
      <c r="F10" s="322">
        <v>16</v>
      </c>
      <c r="G10" s="323">
        <v>18</v>
      </c>
      <c r="H10" s="363">
        <v>16</v>
      </c>
      <c r="I10" s="302">
        <v>15</v>
      </c>
      <c r="J10" s="684"/>
      <c r="K10" s="303">
        <v>14</v>
      </c>
      <c r="L10" s="322"/>
      <c r="M10" s="323"/>
      <c r="N10" s="363"/>
      <c r="O10" s="322"/>
      <c r="P10" s="323"/>
      <c r="Q10" s="324"/>
      <c r="R10" s="25"/>
      <c r="S10" s="25"/>
      <c r="T10" s="25"/>
      <c r="U10" s="25"/>
      <c r="V10" s="25"/>
      <c r="W10" s="32"/>
      <c r="X10" s="302"/>
      <c r="Y10" s="304"/>
      <c r="Z10" s="305"/>
      <c r="AA10" s="773"/>
      <c r="AB10" s="561">
        <v>14</v>
      </c>
      <c r="AC10" s="678">
        <v>15</v>
      </c>
    </row>
    <row r="11" spans="1:31" ht="19.5" x14ac:dyDescent="0.2">
      <c r="A11" s="217">
        <v>7</v>
      </c>
      <c r="B11" s="152">
        <v>71</v>
      </c>
      <c r="C11" s="142" t="s">
        <v>152</v>
      </c>
      <c r="D11" s="110">
        <f>SUM(F11:AC11)</f>
        <v>100</v>
      </c>
      <c r="E11" s="356">
        <f>SUM(D10-D11)</f>
        <v>8</v>
      </c>
      <c r="F11" s="728"/>
      <c r="G11" s="717"/>
      <c r="H11" s="146">
        <v>25</v>
      </c>
      <c r="I11" s="342"/>
      <c r="J11" s="341"/>
      <c r="K11" s="362"/>
      <c r="L11" s="278"/>
      <c r="M11" s="274"/>
      <c r="N11" s="146"/>
      <c r="O11" s="278"/>
      <c r="P11" s="274"/>
      <c r="Q11" s="279"/>
      <c r="R11" s="3"/>
      <c r="S11" s="3"/>
      <c r="T11" s="3"/>
      <c r="U11" s="3"/>
      <c r="V11" s="3"/>
      <c r="W11" s="8"/>
      <c r="X11" s="294">
        <v>25</v>
      </c>
      <c r="Y11" s="295">
        <v>25</v>
      </c>
      <c r="Z11" s="296">
        <v>25</v>
      </c>
      <c r="AA11" s="674"/>
      <c r="AB11" s="561"/>
      <c r="AC11" s="678"/>
    </row>
    <row r="12" spans="1:31" ht="20.25" thickBot="1" x14ac:dyDescent="0.25">
      <c r="A12" s="217">
        <v>8</v>
      </c>
      <c r="B12" s="153">
        <v>111</v>
      </c>
      <c r="C12" s="120" t="s">
        <v>158</v>
      </c>
      <c r="D12" s="111">
        <f>SUM(F12:AC12)</f>
        <v>99</v>
      </c>
      <c r="E12" s="356">
        <f>SUM(D11-D12)</f>
        <v>1</v>
      </c>
      <c r="F12" s="278">
        <v>13</v>
      </c>
      <c r="G12" s="717"/>
      <c r="H12" s="146">
        <v>13</v>
      </c>
      <c r="I12" s="306">
        <v>13</v>
      </c>
      <c r="J12" s="655"/>
      <c r="K12" s="307">
        <v>13</v>
      </c>
      <c r="L12" s="306">
        <v>15</v>
      </c>
      <c r="M12" s="308">
        <v>16</v>
      </c>
      <c r="N12" s="307">
        <v>16</v>
      </c>
      <c r="O12" s="278"/>
      <c r="P12" s="274"/>
      <c r="Q12" s="279"/>
      <c r="R12" s="3"/>
      <c r="S12" s="3"/>
      <c r="T12" s="3"/>
      <c r="U12" s="3"/>
      <c r="V12" s="3"/>
      <c r="W12" s="8"/>
      <c r="X12" s="306"/>
      <c r="Y12" s="308"/>
      <c r="Z12" s="309"/>
      <c r="AA12" s="674"/>
      <c r="AB12" s="561"/>
      <c r="AC12" s="678"/>
    </row>
    <row r="13" spans="1:31" ht="18" customHeight="1" x14ac:dyDescent="0.2">
      <c r="A13" s="217">
        <v>9</v>
      </c>
      <c r="B13" s="153">
        <v>14</v>
      </c>
      <c r="C13" s="120" t="s">
        <v>74</v>
      </c>
      <c r="D13" s="110">
        <f>SUM(F13:AC13)</f>
        <v>72</v>
      </c>
      <c r="E13" s="356">
        <f>SUM(D12-D13)</f>
        <v>27</v>
      </c>
      <c r="F13" s="278"/>
      <c r="G13" s="274"/>
      <c r="H13" s="146"/>
      <c r="I13" s="681"/>
      <c r="J13" s="308">
        <v>18</v>
      </c>
      <c r="K13" s="307">
        <v>18</v>
      </c>
      <c r="L13" s="681"/>
      <c r="M13" s="308">
        <v>18</v>
      </c>
      <c r="N13" s="307">
        <v>18</v>
      </c>
      <c r="O13" s="278"/>
      <c r="P13" s="274"/>
      <c r="Q13" s="279"/>
      <c r="R13" s="3"/>
      <c r="S13" s="3"/>
      <c r="T13" s="3"/>
      <c r="U13" s="3"/>
      <c r="V13" s="3"/>
      <c r="W13" s="8"/>
      <c r="X13" s="306"/>
      <c r="Y13" s="308"/>
      <c r="Z13" s="309"/>
      <c r="AA13" s="306"/>
      <c r="AB13" s="308"/>
      <c r="AC13" s="309"/>
    </row>
    <row r="14" spans="1:31" ht="18.600000000000001" customHeight="1" thickBot="1" x14ac:dyDescent="0.25">
      <c r="A14" s="218">
        <v>10</v>
      </c>
      <c r="B14" s="154">
        <v>28</v>
      </c>
      <c r="C14" s="169" t="s">
        <v>156</v>
      </c>
      <c r="D14" s="111">
        <f>SUM(F14:AC14)</f>
        <v>66</v>
      </c>
      <c r="E14" s="356">
        <v>1</v>
      </c>
      <c r="F14" s="745"/>
      <c r="G14" s="300">
        <v>15</v>
      </c>
      <c r="H14" s="251">
        <v>18</v>
      </c>
      <c r="I14" s="310">
        <v>18</v>
      </c>
      <c r="J14" s="682"/>
      <c r="K14" s="311">
        <v>15</v>
      </c>
      <c r="L14" s="325"/>
      <c r="M14" s="326"/>
      <c r="N14" s="402"/>
      <c r="O14" s="325"/>
      <c r="P14" s="326"/>
      <c r="Q14" s="327"/>
      <c r="R14" s="569"/>
      <c r="S14" s="569"/>
      <c r="T14" s="569"/>
      <c r="U14" s="569"/>
      <c r="V14" s="569"/>
      <c r="W14" s="79"/>
      <c r="X14" s="310"/>
      <c r="Y14" s="312"/>
      <c r="Z14" s="313"/>
      <c r="AA14" s="310"/>
      <c r="AB14" s="312"/>
      <c r="AC14" s="313"/>
    </row>
    <row r="15" spans="1:31" ht="18" customHeight="1" x14ac:dyDescent="0.2">
      <c r="A15" s="219">
        <v>11</v>
      </c>
      <c r="B15" s="152">
        <v>82</v>
      </c>
      <c r="C15" s="354" t="s">
        <v>48</v>
      </c>
      <c r="D15" s="110">
        <f>SUM(F15:AC15)</f>
        <v>59</v>
      </c>
      <c r="E15" s="356">
        <f>SUM(D14-D15)</f>
        <v>7</v>
      </c>
      <c r="F15" s="358">
        <v>15</v>
      </c>
      <c r="G15" s="721"/>
      <c r="H15" s="770"/>
      <c r="I15" s="352"/>
      <c r="J15" s="329"/>
      <c r="K15" s="366"/>
      <c r="L15" s="322"/>
      <c r="M15" s="323"/>
      <c r="N15" s="363"/>
      <c r="O15" s="322"/>
      <c r="P15" s="323"/>
      <c r="Q15" s="324"/>
      <c r="R15" s="25"/>
      <c r="S15" s="25"/>
      <c r="T15" s="25"/>
      <c r="U15" s="25"/>
      <c r="V15" s="25"/>
      <c r="W15" s="32"/>
      <c r="X15" s="322"/>
      <c r="Y15" s="323"/>
      <c r="Z15" s="324"/>
      <c r="AA15" s="302">
        <v>15</v>
      </c>
      <c r="AB15" s="304">
        <v>13</v>
      </c>
      <c r="AC15" s="305">
        <v>16</v>
      </c>
    </row>
    <row r="16" spans="1:31" ht="18" customHeight="1" thickBot="1" x14ac:dyDescent="0.25">
      <c r="A16" s="217">
        <v>12</v>
      </c>
      <c r="B16" s="153">
        <v>7</v>
      </c>
      <c r="C16" s="120" t="s">
        <v>157</v>
      </c>
      <c r="D16" s="111">
        <f>SUM(F16:AC16)</f>
        <v>32</v>
      </c>
      <c r="E16" s="356">
        <f>SUM(D15-D16)</f>
        <v>27</v>
      </c>
      <c r="F16" s="336">
        <v>20</v>
      </c>
      <c r="G16" s="274">
        <v>12</v>
      </c>
      <c r="H16" s="733"/>
      <c r="I16" s="681"/>
      <c r="J16" s="308" t="s">
        <v>6</v>
      </c>
      <c r="K16" s="307" t="s">
        <v>6</v>
      </c>
      <c r="L16" s="278"/>
      <c r="M16" s="274"/>
      <c r="N16" s="146"/>
      <c r="O16" s="278"/>
      <c r="P16" s="274"/>
      <c r="Q16" s="279"/>
      <c r="R16" s="3"/>
      <c r="S16" s="3"/>
      <c r="T16" s="3"/>
      <c r="U16" s="3"/>
      <c r="V16" s="3"/>
      <c r="W16" s="8"/>
      <c r="X16" s="306"/>
      <c r="Y16" s="308"/>
      <c r="Z16" s="309"/>
      <c r="AA16" s="674" t="s">
        <v>6</v>
      </c>
      <c r="AB16" s="561" t="s">
        <v>6</v>
      </c>
      <c r="AC16" s="678" t="s">
        <v>6</v>
      </c>
    </row>
    <row r="17" spans="1:30" ht="19.5" x14ac:dyDescent="0.2">
      <c r="A17" s="217">
        <v>13</v>
      </c>
      <c r="B17" s="153">
        <v>47</v>
      </c>
      <c r="C17" s="120" t="s">
        <v>73</v>
      </c>
      <c r="D17" s="110">
        <f>SUM(F17:AC17)</f>
        <v>25</v>
      </c>
      <c r="E17" s="356">
        <v>2</v>
      </c>
      <c r="F17" s="336"/>
      <c r="G17" s="274"/>
      <c r="H17" s="336"/>
      <c r="I17" s="681"/>
      <c r="J17" s="655"/>
      <c r="K17" s="307">
        <v>25</v>
      </c>
      <c r="L17" s="278"/>
      <c r="M17" s="274"/>
      <c r="N17" s="146"/>
      <c r="O17" s="278"/>
      <c r="P17" s="274"/>
      <c r="Q17" s="279"/>
      <c r="R17" s="3"/>
      <c r="S17" s="3"/>
      <c r="T17" s="3"/>
      <c r="U17" s="3"/>
      <c r="V17" s="3"/>
      <c r="W17" s="8"/>
      <c r="X17" s="306"/>
      <c r="Y17" s="308"/>
      <c r="Z17" s="309"/>
      <c r="AA17" s="306"/>
      <c r="AB17" s="308"/>
      <c r="AC17" s="309"/>
    </row>
    <row r="18" spans="1:30" ht="18" customHeight="1" thickBot="1" x14ac:dyDescent="0.25">
      <c r="A18" s="217">
        <v>14</v>
      </c>
      <c r="B18" s="153">
        <v>181</v>
      </c>
      <c r="C18" s="120" t="s">
        <v>159</v>
      </c>
      <c r="D18" s="111">
        <f>SUM(F18:AC18)</f>
        <v>14</v>
      </c>
      <c r="E18" s="356">
        <f>SUM(D17-D18)</f>
        <v>11</v>
      </c>
      <c r="F18" s="733"/>
      <c r="G18" s="274">
        <v>14</v>
      </c>
      <c r="H18" s="733"/>
      <c r="I18" s="342"/>
      <c r="J18" s="341"/>
      <c r="K18" s="362"/>
      <c r="L18" s="278"/>
      <c r="M18" s="274"/>
      <c r="N18" s="146"/>
      <c r="O18" s="278"/>
      <c r="P18" s="274"/>
      <c r="Q18" s="279"/>
      <c r="R18" s="3"/>
      <c r="S18" s="3"/>
      <c r="T18" s="3"/>
      <c r="U18" s="3"/>
      <c r="V18" s="3"/>
      <c r="W18" s="8"/>
      <c r="X18" s="306"/>
      <c r="Y18" s="308"/>
      <c r="Z18" s="309"/>
      <c r="AA18" s="674"/>
      <c r="AB18" s="561"/>
      <c r="AC18" s="678"/>
    </row>
    <row r="19" spans="1:30" ht="18.600000000000001" customHeight="1" thickBot="1" x14ac:dyDescent="0.25">
      <c r="A19" s="218">
        <v>15</v>
      </c>
      <c r="B19" s="154">
        <v>60</v>
      </c>
      <c r="C19" s="169" t="s">
        <v>160</v>
      </c>
      <c r="D19" s="110">
        <f>SUM(F19:AC19)</f>
        <v>0</v>
      </c>
      <c r="E19" s="356">
        <f>SUM(D18-D19)</f>
        <v>14</v>
      </c>
      <c r="F19" s="732"/>
      <c r="G19" s="726"/>
      <c r="H19" s="339" t="s">
        <v>6</v>
      </c>
      <c r="I19" s="299"/>
      <c r="J19" s="300"/>
      <c r="K19" s="251"/>
      <c r="L19" s="299"/>
      <c r="M19" s="300"/>
      <c r="N19" s="251"/>
      <c r="O19" s="299"/>
      <c r="P19" s="300"/>
      <c r="Q19" s="301"/>
      <c r="R19" s="569"/>
      <c r="S19" s="569"/>
      <c r="T19" s="569"/>
      <c r="U19" s="569"/>
      <c r="V19" s="569"/>
      <c r="W19" s="79"/>
      <c r="X19" s="280"/>
      <c r="Y19" s="360"/>
      <c r="Z19" s="515"/>
      <c r="AA19" s="280"/>
      <c r="AB19" s="360"/>
      <c r="AC19" s="515"/>
    </row>
    <row r="20" spans="1:30" ht="18" customHeight="1" x14ac:dyDescent="0.2">
      <c r="A20" s="219">
        <v>16</v>
      </c>
      <c r="B20" s="155">
        <v>699</v>
      </c>
      <c r="C20" s="170" t="s">
        <v>161</v>
      </c>
      <c r="D20" s="111">
        <f>SUM(F20:AC20)</f>
        <v>0</v>
      </c>
      <c r="E20" s="356">
        <f>SUM(D19-D20)</f>
        <v>0</v>
      </c>
      <c r="F20" s="770"/>
      <c r="G20" s="721"/>
      <c r="H20" s="358" t="s">
        <v>6</v>
      </c>
      <c r="I20" s="322"/>
      <c r="J20" s="323"/>
      <c r="K20" s="363"/>
      <c r="L20" s="14"/>
      <c r="M20" s="14"/>
      <c r="N20" s="78"/>
      <c r="O20" s="352"/>
      <c r="P20" s="329"/>
      <c r="Q20" s="330"/>
      <c r="R20" s="4"/>
      <c r="S20" s="4"/>
      <c r="T20" s="4"/>
      <c r="U20" s="4"/>
      <c r="V20" s="4"/>
      <c r="W20" s="521"/>
      <c r="X20" s="361"/>
      <c r="Y20" s="290"/>
      <c r="Z20" s="414"/>
      <c r="AA20" s="361"/>
      <c r="AB20" s="290"/>
      <c r="AC20" s="414"/>
    </row>
    <row r="21" spans="1:30" ht="19.5" x14ac:dyDescent="0.2">
      <c r="A21" s="217">
        <v>17</v>
      </c>
      <c r="B21" s="155">
        <v>369</v>
      </c>
      <c r="C21" s="170" t="s">
        <v>131</v>
      </c>
      <c r="D21" s="111">
        <f>SUM(F21:W21)</f>
        <v>0</v>
      </c>
      <c r="E21" s="356"/>
      <c r="F21" s="336"/>
      <c r="G21" s="274"/>
      <c r="H21" s="336"/>
      <c r="I21" s="278"/>
      <c r="J21" s="274"/>
      <c r="K21" s="146"/>
      <c r="L21" s="13"/>
      <c r="M21" s="13"/>
      <c r="N21" s="33"/>
      <c r="O21" s="278"/>
      <c r="P21" s="274"/>
      <c r="Q21" s="279"/>
      <c r="R21" s="3"/>
      <c r="S21" s="3"/>
      <c r="T21" s="3"/>
      <c r="U21" s="3"/>
      <c r="V21" s="3"/>
      <c r="W21" s="8"/>
      <c r="X21" s="278"/>
      <c r="Y21" s="274"/>
      <c r="Z21" s="279"/>
      <c r="AA21" s="674">
        <v>20</v>
      </c>
      <c r="AB21" s="774"/>
      <c r="AC21" s="775"/>
    </row>
    <row r="22" spans="1:30" ht="19.5" x14ac:dyDescent="0.2">
      <c r="A22" s="217">
        <v>18</v>
      </c>
      <c r="B22" s="155">
        <v>4</v>
      </c>
      <c r="C22" s="170" t="s">
        <v>208</v>
      </c>
      <c r="D22" s="111">
        <f>SUM(F22:W22)</f>
        <v>0</v>
      </c>
      <c r="E22" s="356"/>
      <c r="F22" s="336"/>
      <c r="G22" s="274"/>
      <c r="H22" s="336"/>
      <c r="I22" s="278"/>
      <c r="J22" s="274"/>
      <c r="K22" s="146"/>
      <c r="L22" s="13"/>
      <c r="M22" s="13"/>
      <c r="N22" s="33"/>
      <c r="O22" s="278"/>
      <c r="P22" s="274"/>
      <c r="Q22" s="279"/>
      <c r="R22" s="3"/>
      <c r="S22" s="3"/>
      <c r="T22" s="3"/>
      <c r="U22" s="3"/>
      <c r="V22" s="3"/>
      <c r="W22" s="8"/>
      <c r="X22" s="278"/>
      <c r="Y22" s="274"/>
      <c r="Z22" s="279"/>
      <c r="AA22" s="773"/>
      <c r="AB22" s="561">
        <v>16</v>
      </c>
      <c r="AC22" s="775"/>
    </row>
    <row r="23" spans="1:30" ht="19.5" x14ac:dyDescent="0.2">
      <c r="A23" s="217">
        <v>19</v>
      </c>
      <c r="B23" s="350"/>
      <c r="C23" s="34"/>
      <c r="D23" s="111">
        <f>SUM(F23:W23)</f>
        <v>0</v>
      </c>
      <c r="E23" s="356"/>
      <c r="F23" s="336"/>
      <c r="G23" s="274"/>
      <c r="H23" s="336"/>
      <c r="I23" s="278"/>
      <c r="J23" s="274"/>
      <c r="K23" s="146"/>
      <c r="L23" s="13"/>
      <c r="M23" s="13"/>
      <c r="N23" s="33"/>
      <c r="O23" s="278"/>
      <c r="P23" s="274"/>
      <c r="Q23" s="279"/>
      <c r="R23" s="3"/>
      <c r="S23" s="3"/>
      <c r="T23" s="3"/>
      <c r="U23" s="3"/>
      <c r="V23" s="3"/>
      <c r="W23" s="8"/>
      <c r="X23" s="278"/>
      <c r="Y23" s="274"/>
      <c r="Z23" s="279"/>
      <c r="AA23" s="278"/>
      <c r="AB23" s="274"/>
      <c r="AC23" s="279"/>
    </row>
    <row r="24" spans="1:30" ht="20.25" thickBot="1" x14ac:dyDescent="0.25">
      <c r="A24" s="218">
        <v>20</v>
      </c>
      <c r="B24" s="351"/>
      <c r="C24" s="53"/>
      <c r="D24" s="112">
        <f>SUM(F24:W24)</f>
        <v>0</v>
      </c>
      <c r="E24" s="359"/>
      <c r="F24" s="339"/>
      <c r="G24" s="300"/>
      <c r="H24" s="339"/>
      <c r="I24" s="299"/>
      <c r="J24" s="300"/>
      <c r="K24" s="406"/>
      <c r="L24" s="37"/>
      <c r="M24" s="37"/>
      <c r="N24" s="38"/>
      <c r="O24" s="299"/>
      <c r="P24" s="300"/>
      <c r="Q24" s="301"/>
      <c r="R24" s="3"/>
      <c r="S24" s="3"/>
      <c r="T24" s="3"/>
      <c r="U24" s="3"/>
      <c r="V24" s="3"/>
      <c r="W24" s="8"/>
      <c r="X24" s="299"/>
      <c r="Y24" s="300"/>
      <c r="Z24" s="301"/>
      <c r="AA24" s="299"/>
      <c r="AB24" s="300"/>
      <c r="AC24" s="301"/>
    </row>
    <row r="25" spans="1:30" ht="13.5" thickBot="1" x14ac:dyDescent="0.25">
      <c r="A25" s="607" t="s">
        <v>53</v>
      </c>
      <c r="B25" s="608"/>
      <c r="C25" s="608"/>
      <c r="D25" s="496">
        <f>SUM(F25:W25)</f>
        <v>842</v>
      </c>
      <c r="E25" s="104"/>
      <c r="F25" s="106">
        <v>120</v>
      </c>
      <c r="G25" s="92">
        <v>120</v>
      </c>
      <c r="H25" s="93">
        <v>120</v>
      </c>
      <c r="I25" s="91">
        <v>174</v>
      </c>
      <c r="J25" s="410">
        <v>154</v>
      </c>
      <c r="K25" s="104">
        <v>154</v>
      </c>
      <c r="L25" s="411"/>
      <c r="M25" s="72"/>
      <c r="N25" s="73"/>
      <c r="O25" s="91"/>
      <c r="P25" s="92"/>
      <c r="Q25" s="93"/>
      <c r="R25" s="259"/>
      <c r="S25" s="259"/>
      <c r="T25" s="259"/>
      <c r="U25" s="259"/>
      <c r="V25" s="259"/>
      <c r="W25" s="259"/>
      <c r="X25" s="506"/>
      <c r="Y25" s="404"/>
      <c r="Z25" s="507"/>
      <c r="AA25" s="506"/>
      <c r="AB25" s="404"/>
      <c r="AC25" s="507"/>
    </row>
    <row r="26" spans="1:30" x14ac:dyDescent="0.2">
      <c r="F26">
        <f>SUM(F5:F25)-221</f>
        <v>-37</v>
      </c>
      <c r="G26">
        <f t="shared" ref="G26:H26" si="0">SUM(G5:G25)-221</f>
        <v>7</v>
      </c>
      <c r="H26">
        <f t="shared" si="0"/>
        <v>27</v>
      </c>
      <c r="I26">
        <f t="shared" ref="I26" si="1">SUM(I5:I25)-221</f>
        <v>74</v>
      </c>
      <c r="J26">
        <f t="shared" ref="J26" si="2">SUM(J5:J25)-221</f>
        <v>27</v>
      </c>
      <c r="K26">
        <f t="shared" ref="K26" si="3">SUM(K5:K25)-221</f>
        <v>88</v>
      </c>
      <c r="L26">
        <f t="shared" ref="L26:Q26" si="4">SUM(L5:L25)-221</f>
        <v>-121</v>
      </c>
      <c r="M26">
        <f t="shared" si="4"/>
        <v>-120</v>
      </c>
      <c r="N26">
        <f t="shared" si="4"/>
        <v>-120</v>
      </c>
      <c r="O26">
        <f t="shared" si="4"/>
        <v>-174</v>
      </c>
      <c r="P26">
        <f t="shared" si="4"/>
        <v>-174</v>
      </c>
      <c r="Q26">
        <f t="shared" si="4"/>
        <v>-174</v>
      </c>
      <c r="X26" s="384"/>
      <c r="Y26" s="384"/>
      <c r="Z26" s="384"/>
      <c r="AA26" s="384"/>
      <c r="AB26" s="384"/>
      <c r="AC26" s="384"/>
      <c r="AD26" s="498"/>
    </row>
    <row r="27" spans="1:30" x14ac:dyDescent="0.2">
      <c r="X27" s="499"/>
      <c r="Y27" s="499"/>
      <c r="Z27" s="500"/>
      <c r="AA27" s="499"/>
      <c r="AB27" s="499"/>
      <c r="AC27" s="500"/>
      <c r="AD27" s="498"/>
    </row>
    <row r="28" spans="1:30" x14ac:dyDescent="0.2">
      <c r="X28" s="499"/>
      <c r="Y28" s="499"/>
      <c r="Z28" s="500"/>
      <c r="AA28" s="499"/>
      <c r="AB28" s="499"/>
      <c r="AC28" s="500"/>
      <c r="AD28" s="498"/>
    </row>
    <row r="29" spans="1:30" x14ac:dyDescent="0.2">
      <c r="X29" s="499"/>
      <c r="Y29" s="499"/>
      <c r="Z29" s="500"/>
      <c r="AA29" s="499"/>
      <c r="AB29" s="499"/>
      <c r="AC29" s="500"/>
      <c r="AD29" s="498"/>
    </row>
    <row r="30" spans="1:30" x14ac:dyDescent="0.2">
      <c r="X30" s="384"/>
      <c r="Y30" s="384"/>
      <c r="Z30" s="384"/>
      <c r="AA30" s="384"/>
      <c r="AB30" s="384"/>
      <c r="AC30" s="384"/>
      <c r="AD30" s="498"/>
    </row>
    <row r="31" spans="1:30" x14ac:dyDescent="0.2">
      <c r="X31" s="384"/>
      <c r="Y31" s="384"/>
      <c r="Z31" s="384"/>
      <c r="AA31" s="384"/>
      <c r="AB31" s="384"/>
      <c r="AC31" s="384"/>
      <c r="AD31" s="498"/>
    </row>
    <row r="32" spans="1:30" x14ac:dyDescent="0.2">
      <c r="X32" s="499"/>
      <c r="Y32" s="499"/>
      <c r="Z32" s="500"/>
      <c r="AA32" s="499"/>
      <c r="AB32" s="499"/>
      <c r="AC32" s="500"/>
      <c r="AD32" s="498"/>
    </row>
    <row r="33" spans="24:30" x14ac:dyDescent="0.2">
      <c r="X33" s="499"/>
      <c r="Y33" s="499"/>
      <c r="Z33" s="500"/>
      <c r="AA33" s="499"/>
      <c r="AB33" s="499"/>
      <c r="AC33" s="500"/>
      <c r="AD33" s="498"/>
    </row>
    <row r="34" spans="24:30" x14ac:dyDescent="0.2">
      <c r="X34" s="387"/>
      <c r="Y34" s="387"/>
      <c r="Z34" s="501"/>
      <c r="AA34" s="387"/>
      <c r="AB34" s="387"/>
      <c r="AC34" s="501"/>
      <c r="AD34" s="498"/>
    </row>
    <row r="35" spans="24:30" x14ac:dyDescent="0.2">
      <c r="X35" s="502"/>
      <c r="Y35" s="502"/>
      <c r="Z35" s="502"/>
      <c r="AA35" s="502"/>
      <c r="AB35" s="502"/>
      <c r="AC35" s="502"/>
      <c r="AD35" s="498"/>
    </row>
    <row r="36" spans="24:30" x14ac:dyDescent="0.2">
      <c r="X36" s="503">
        <f>SUM(X5:X35)-221</f>
        <v>-136</v>
      </c>
      <c r="Y36" s="503">
        <f>SUM(Y5:Y35)-221</f>
        <v>-136</v>
      </c>
      <c r="Z36" s="503">
        <f>SUM(Z5:Z35)-221</f>
        <v>-154</v>
      </c>
      <c r="AA36" s="503">
        <f>SUM(AA5:AA35)-221</f>
        <v>-108</v>
      </c>
      <c r="AB36" s="503">
        <f>SUM(AB5:AB35)-221</f>
        <v>-98</v>
      </c>
      <c r="AC36" s="503">
        <f>SUM(AC5:AC35)-221</f>
        <v>-123</v>
      </c>
      <c r="AD36" s="498"/>
    </row>
  </sheetData>
  <sortState xmlns:xlrd2="http://schemas.microsoft.com/office/spreadsheetml/2017/richdata2" ref="B5:AC22">
    <sortCondition descending="1" ref="D5:D22"/>
  </sortState>
  <mergeCells count="24">
    <mergeCell ref="F2:H2"/>
    <mergeCell ref="I2:K2"/>
    <mergeCell ref="L2:N2"/>
    <mergeCell ref="O2:Q2"/>
    <mergeCell ref="A3:C3"/>
    <mergeCell ref="D2:E3"/>
    <mergeCell ref="A1:C2"/>
    <mergeCell ref="F3:H3"/>
    <mergeCell ref="O3:Q3"/>
    <mergeCell ref="F1:H1"/>
    <mergeCell ref="I1:K1"/>
    <mergeCell ref="L1:N1"/>
    <mergeCell ref="O1:Q1"/>
    <mergeCell ref="A25:C25"/>
    <mergeCell ref="R3:T3"/>
    <mergeCell ref="U3:W3"/>
    <mergeCell ref="I3:K3"/>
    <mergeCell ref="L3:N3"/>
    <mergeCell ref="X1:Z1"/>
    <mergeCell ref="AA1:AC1"/>
    <mergeCell ref="X2:Z2"/>
    <mergeCell ref="AA2:AC2"/>
    <mergeCell ref="X3:Z3"/>
    <mergeCell ref="AA3:AC3"/>
  </mergeCells>
  <conditionalFormatting sqref="B5:B10 B12:B24">
    <cfRule type="duplicateValues" dxfId="119" priority="11"/>
  </conditionalFormatting>
  <conditionalFormatting sqref="B11">
    <cfRule type="duplicateValues" dxfId="118" priority="9"/>
    <cfRule type="duplicateValues" dxfId="117" priority="10"/>
  </conditionalFormatting>
  <conditionalFormatting sqref="F5:W24">
    <cfRule type="cellIs" dxfId="116" priority="12" operator="equal">
      <formula>20</formula>
    </cfRule>
    <cfRule type="cellIs" dxfId="115" priority="13" operator="equal">
      <formula>22</formula>
    </cfRule>
    <cfRule type="cellIs" dxfId="114" priority="14" operator="equal">
      <formula>25</formula>
    </cfRule>
  </conditionalFormatting>
  <conditionalFormatting sqref="X5:AC26 X30:AC31">
    <cfRule type="cellIs" dxfId="113" priority="6" operator="equal">
      <formula>20</formula>
    </cfRule>
    <cfRule type="cellIs" dxfId="112" priority="7" operator="equal">
      <formula>22</formula>
    </cfRule>
    <cfRule type="cellIs" dxfId="111" priority="8" operator="equal">
      <formula>25</formula>
    </cfRule>
  </conditionalFormatting>
  <conditionalFormatting sqref="X36:AC36">
    <cfRule type="cellIs" dxfId="110" priority="4" operator="equal">
      <formula>-221</formula>
    </cfRule>
    <cfRule type="cellIs" dxfId="109" priority="5" operator="equal">
      <formula>0</formula>
    </cfRule>
  </conditionalFormatting>
  <conditionalFormatting sqref="AE5">
    <cfRule type="cellIs" dxfId="2" priority="1" operator="equal">
      <formula>20</formula>
    </cfRule>
    <cfRule type="cellIs" dxfId="1" priority="2" operator="equal">
      <formula>22</formula>
    </cfRule>
    <cfRule type="cellIs" dxfId="0" priority="3" operator="equal">
      <formula>25</formula>
    </cfRule>
  </conditionalFormatting>
  <pageMargins left="0.15748031496062992" right="0.15748031496062992" top="0.19685039370078741" bottom="0.39370078740157483" header="0.1968503937007874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1"/>
  <sheetViews>
    <sheetView zoomScale="85" zoomScaleNormal="85" workbookViewId="0">
      <selection activeCell="AG1" sqref="AG1:AG1048576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9.140625" customWidth="1"/>
    <col min="6" max="17" width="5.7109375" customWidth="1"/>
    <col min="18" max="24" width="0" hidden="1" customWidth="1"/>
    <col min="25" max="25" width="3.140625" hidden="1" customWidth="1"/>
    <col min="26" max="31" width="5.7109375" customWidth="1"/>
    <col min="33" max="33" width="11" bestFit="1" customWidth="1"/>
  </cols>
  <sheetData>
    <row r="1" spans="1:33" ht="21" customHeight="1" thickBot="1" x14ac:dyDescent="0.25">
      <c r="A1" s="627" t="str">
        <f>+'Top 10 Summary'!C2</f>
        <v>Pavers Cave MRA Ulster Championship</v>
      </c>
      <c r="B1" s="628"/>
      <c r="C1" s="628"/>
      <c r="D1" s="426"/>
      <c r="E1" s="427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1"/>
      <c r="S1" s="1"/>
      <c r="T1" s="1"/>
      <c r="U1" s="1"/>
      <c r="V1" s="1"/>
      <c r="W1" s="1"/>
      <c r="Z1" s="598" t="s">
        <v>187</v>
      </c>
      <c r="AA1" s="598"/>
      <c r="AB1" s="599"/>
      <c r="AC1" s="600" t="s">
        <v>163</v>
      </c>
      <c r="AD1" s="598"/>
      <c r="AE1" s="599"/>
    </row>
    <row r="2" spans="1:33" ht="18" customHeight="1" thickBot="1" x14ac:dyDescent="0.25">
      <c r="A2" s="629"/>
      <c r="B2" s="630"/>
      <c r="C2" s="630"/>
      <c r="D2" s="633" t="s">
        <v>70</v>
      </c>
      <c r="E2" s="620"/>
      <c r="F2" s="614" t="s">
        <v>164</v>
      </c>
      <c r="G2" s="615"/>
      <c r="H2" s="616"/>
      <c r="I2" s="617" t="s">
        <v>165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1"/>
      <c r="S2" s="1"/>
      <c r="T2" s="1"/>
      <c r="U2" s="1"/>
      <c r="V2" s="1"/>
      <c r="W2" s="1"/>
      <c r="Z2" s="601" t="s">
        <v>188</v>
      </c>
      <c r="AA2" s="601"/>
      <c r="AB2" s="602"/>
      <c r="AC2" s="603" t="s">
        <v>164</v>
      </c>
      <c r="AD2" s="601"/>
      <c r="AE2" s="602"/>
    </row>
    <row r="3" spans="1:33" ht="18" customHeight="1" thickBot="1" x14ac:dyDescent="0.25">
      <c r="A3" s="631" t="str">
        <f>+'Top 10 Summary'!F4</f>
        <v>125 Intermidate</v>
      </c>
      <c r="B3" s="632"/>
      <c r="C3" s="632"/>
      <c r="D3" s="621"/>
      <c r="E3" s="622"/>
      <c r="F3" s="623">
        <v>45731</v>
      </c>
      <c r="G3" s="624"/>
      <c r="H3" s="625"/>
      <c r="I3" s="612">
        <v>45739</v>
      </c>
      <c r="J3" s="613"/>
      <c r="K3" s="613"/>
      <c r="L3" s="613">
        <v>45822</v>
      </c>
      <c r="M3" s="613"/>
      <c r="N3" s="613"/>
      <c r="O3" s="604">
        <v>45876</v>
      </c>
      <c r="P3" s="604"/>
      <c r="Q3" s="605"/>
      <c r="R3" s="634"/>
      <c r="S3" s="609"/>
      <c r="T3" s="610"/>
      <c r="U3" s="609"/>
      <c r="V3" s="609"/>
      <c r="W3" s="611"/>
      <c r="Z3" s="604">
        <v>45878</v>
      </c>
      <c r="AA3" s="604"/>
      <c r="AB3" s="605"/>
      <c r="AC3" s="606">
        <v>45920</v>
      </c>
      <c r="AD3" s="604"/>
      <c r="AE3" s="605"/>
    </row>
    <row r="4" spans="1:33" ht="18" customHeight="1" thickBot="1" x14ac:dyDescent="0.25">
      <c r="A4" s="205"/>
      <c r="B4" s="206" t="s">
        <v>4</v>
      </c>
      <c r="C4" s="272" t="s">
        <v>0</v>
      </c>
      <c r="D4" s="208" t="s">
        <v>1</v>
      </c>
      <c r="E4" s="209" t="s">
        <v>5</v>
      </c>
      <c r="F4" s="210" t="s">
        <v>2</v>
      </c>
      <c r="G4" s="210" t="s">
        <v>3</v>
      </c>
      <c r="H4" s="211" t="s">
        <v>11</v>
      </c>
      <c r="I4" s="212" t="s">
        <v>2</v>
      </c>
      <c r="J4" s="213" t="s">
        <v>3</v>
      </c>
      <c r="K4" s="214" t="s">
        <v>11</v>
      </c>
      <c r="L4" s="213" t="s">
        <v>2</v>
      </c>
      <c r="M4" s="213" t="s">
        <v>3</v>
      </c>
      <c r="N4" s="215" t="s">
        <v>11</v>
      </c>
      <c r="O4" s="212" t="s">
        <v>2</v>
      </c>
      <c r="P4" s="213" t="s">
        <v>3</v>
      </c>
      <c r="Q4" s="214" t="s">
        <v>11</v>
      </c>
      <c r="R4" s="16" t="s">
        <v>2</v>
      </c>
      <c r="S4" s="16" t="s">
        <v>3</v>
      </c>
      <c r="T4" s="17" t="s">
        <v>11</v>
      </c>
      <c r="U4" s="15" t="s">
        <v>2</v>
      </c>
      <c r="V4" s="16" t="s">
        <v>3</v>
      </c>
      <c r="W4" s="22" t="s">
        <v>11</v>
      </c>
      <c r="Z4" s="212" t="s">
        <v>2</v>
      </c>
      <c r="AA4" s="213" t="s">
        <v>3</v>
      </c>
      <c r="AB4" s="214" t="s">
        <v>11</v>
      </c>
      <c r="AC4" s="212" t="s">
        <v>2</v>
      </c>
      <c r="AD4" s="213" t="s">
        <v>3</v>
      </c>
      <c r="AE4" s="214" t="s">
        <v>11</v>
      </c>
    </row>
    <row r="5" spans="1:33" ht="17.100000000000001" customHeight="1" x14ac:dyDescent="0.2">
      <c r="A5" s="216">
        <v>1</v>
      </c>
      <c r="B5" s="110">
        <v>16</v>
      </c>
      <c r="C5" s="148" t="s">
        <v>140</v>
      </c>
      <c r="D5" s="113">
        <f>SUM(F5:AE5)</f>
        <v>342</v>
      </c>
      <c r="E5" s="29">
        <v>0</v>
      </c>
      <c r="F5" s="322">
        <v>25</v>
      </c>
      <c r="G5" s="323">
        <v>25</v>
      </c>
      <c r="H5" s="363">
        <v>11</v>
      </c>
      <c r="I5" s="291">
        <v>20</v>
      </c>
      <c r="J5" s="292">
        <v>25</v>
      </c>
      <c r="K5" s="397">
        <v>20</v>
      </c>
      <c r="L5" s="302">
        <v>22</v>
      </c>
      <c r="M5" s="304">
        <v>25</v>
      </c>
      <c r="N5" s="303">
        <v>25</v>
      </c>
      <c r="O5" s="302">
        <v>18</v>
      </c>
      <c r="P5" s="684"/>
      <c r="Q5" s="687"/>
      <c r="R5" s="4"/>
      <c r="S5" s="4"/>
      <c r="T5" s="4"/>
      <c r="U5" s="4"/>
      <c r="V5" s="4"/>
      <c r="W5" s="11"/>
      <c r="Z5" s="291">
        <v>20</v>
      </c>
      <c r="AA5" s="292">
        <v>22</v>
      </c>
      <c r="AB5" s="397">
        <v>22</v>
      </c>
      <c r="AC5" s="302">
        <v>25</v>
      </c>
      <c r="AD5" s="304">
        <v>15</v>
      </c>
      <c r="AE5" s="305">
        <v>22</v>
      </c>
      <c r="AG5" s="655" t="s">
        <v>209</v>
      </c>
    </row>
    <row r="6" spans="1:33" ht="17.100000000000001" customHeight="1" thickBot="1" x14ac:dyDescent="0.25">
      <c r="A6" s="217">
        <v>2</v>
      </c>
      <c r="B6" s="119">
        <v>56</v>
      </c>
      <c r="C6" s="153" t="s">
        <v>34</v>
      </c>
      <c r="D6" s="114">
        <f>SUM(F6:AE6)</f>
        <v>259</v>
      </c>
      <c r="E6" s="7">
        <v>0</v>
      </c>
      <c r="F6" s="278">
        <v>18</v>
      </c>
      <c r="G6" s="717"/>
      <c r="H6" s="146">
        <v>18</v>
      </c>
      <c r="I6" s="766"/>
      <c r="J6" s="295">
        <v>20</v>
      </c>
      <c r="K6" s="398">
        <v>25</v>
      </c>
      <c r="L6" s="306">
        <v>20</v>
      </c>
      <c r="M6" s="308">
        <v>20</v>
      </c>
      <c r="N6" s="307">
        <v>22</v>
      </c>
      <c r="O6" s="306">
        <v>20</v>
      </c>
      <c r="P6" s="308">
        <v>16</v>
      </c>
      <c r="Q6" s="309">
        <v>22</v>
      </c>
      <c r="R6" s="3"/>
      <c r="S6" s="3"/>
      <c r="T6" s="3"/>
      <c r="U6" s="3"/>
      <c r="V6" s="3"/>
      <c r="W6" s="10"/>
      <c r="Z6" s="306"/>
      <c r="AA6" s="308"/>
      <c r="AB6" s="307"/>
      <c r="AC6" s="306">
        <v>22</v>
      </c>
      <c r="AD6" s="308">
        <v>18</v>
      </c>
      <c r="AE6" s="309">
        <v>18</v>
      </c>
    </row>
    <row r="7" spans="1:33" ht="17.100000000000001" customHeight="1" x14ac:dyDescent="0.2">
      <c r="A7" s="217">
        <v>3</v>
      </c>
      <c r="B7" s="119">
        <v>66</v>
      </c>
      <c r="C7" s="153" t="s">
        <v>79</v>
      </c>
      <c r="D7" s="113">
        <f>SUM(F7:AE7)</f>
        <v>202</v>
      </c>
      <c r="E7" s="7">
        <f>SUM(D6-D7)</f>
        <v>57</v>
      </c>
      <c r="F7" s="278">
        <v>15</v>
      </c>
      <c r="G7" s="274">
        <v>15</v>
      </c>
      <c r="H7" s="146">
        <v>16</v>
      </c>
      <c r="I7" s="294">
        <v>13</v>
      </c>
      <c r="J7" s="295">
        <v>15</v>
      </c>
      <c r="K7" s="398">
        <v>15</v>
      </c>
      <c r="L7" s="306">
        <v>18</v>
      </c>
      <c r="M7" s="308">
        <v>18</v>
      </c>
      <c r="N7" s="307">
        <v>18</v>
      </c>
      <c r="O7" s="306">
        <v>13</v>
      </c>
      <c r="P7" s="308">
        <v>15</v>
      </c>
      <c r="Q7" s="309">
        <v>18</v>
      </c>
      <c r="R7" s="3"/>
      <c r="S7" s="3"/>
      <c r="T7" s="3"/>
      <c r="U7" s="3"/>
      <c r="V7" s="3"/>
      <c r="W7" s="10"/>
      <c r="Z7" s="306"/>
      <c r="AA7" s="308"/>
      <c r="AB7" s="307"/>
      <c r="AC7" s="306">
        <v>13</v>
      </c>
      <c r="AD7" s="655"/>
      <c r="AE7" s="680"/>
    </row>
    <row r="8" spans="1:33" ht="17.100000000000001" customHeight="1" thickBot="1" x14ac:dyDescent="0.25">
      <c r="A8" s="217">
        <v>4</v>
      </c>
      <c r="B8" s="111">
        <v>10</v>
      </c>
      <c r="C8" s="42" t="s">
        <v>185</v>
      </c>
      <c r="D8" s="114">
        <f>SUM(F8:AE8)</f>
        <v>182</v>
      </c>
      <c r="E8" s="7">
        <f>SUM(D7-D8)</f>
        <v>20</v>
      </c>
      <c r="F8" s="23"/>
      <c r="G8" s="13"/>
      <c r="H8" s="33"/>
      <c r="I8" s="278"/>
      <c r="J8" s="274"/>
      <c r="K8" s="146"/>
      <c r="L8" s="278"/>
      <c r="M8" s="274"/>
      <c r="N8" s="146"/>
      <c r="O8" s="306">
        <v>22</v>
      </c>
      <c r="P8" s="308">
        <v>22</v>
      </c>
      <c r="Q8" s="309">
        <v>25</v>
      </c>
      <c r="R8" s="3"/>
      <c r="S8" s="3"/>
      <c r="T8" s="3"/>
      <c r="U8" s="3"/>
      <c r="V8" s="3"/>
      <c r="W8" s="10"/>
      <c r="Z8" s="294">
        <v>25</v>
      </c>
      <c r="AA8" s="295">
        <v>25</v>
      </c>
      <c r="AB8" s="398">
        <v>25</v>
      </c>
      <c r="AC8" s="681">
        <v>16</v>
      </c>
      <c r="AD8" s="308">
        <v>22</v>
      </c>
      <c r="AE8" s="680"/>
    </row>
    <row r="9" spans="1:33" ht="20.25" thickBot="1" x14ac:dyDescent="0.25">
      <c r="A9" s="218">
        <v>5</v>
      </c>
      <c r="B9" s="122">
        <v>151</v>
      </c>
      <c r="C9" s="153" t="s">
        <v>141</v>
      </c>
      <c r="D9" s="113">
        <f>SUM(F9:AE9)</f>
        <v>166</v>
      </c>
      <c r="E9" s="7">
        <f>SUM(D8-D9)</f>
        <v>16</v>
      </c>
      <c r="F9" s="299">
        <v>14</v>
      </c>
      <c r="G9" s="300">
        <v>16</v>
      </c>
      <c r="H9" s="251">
        <v>25</v>
      </c>
      <c r="I9" s="297">
        <v>14</v>
      </c>
      <c r="J9" s="298">
        <v>16</v>
      </c>
      <c r="K9" s="399">
        <v>14</v>
      </c>
      <c r="L9" s="299"/>
      <c r="M9" s="300"/>
      <c r="N9" s="251"/>
      <c r="O9" s="299"/>
      <c r="P9" s="300"/>
      <c r="Q9" s="301"/>
      <c r="R9" s="3"/>
      <c r="S9" s="3"/>
      <c r="T9" s="3"/>
      <c r="U9" s="3"/>
      <c r="V9" s="3"/>
      <c r="W9" s="10"/>
      <c r="Z9" s="294">
        <v>18</v>
      </c>
      <c r="AA9" s="716"/>
      <c r="AB9" s="767"/>
      <c r="AC9" s="310">
        <v>18</v>
      </c>
      <c r="AD9" s="312">
        <v>16</v>
      </c>
      <c r="AE9" s="313">
        <v>15</v>
      </c>
    </row>
    <row r="10" spans="1:33" ht="20.25" thickBot="1" x14ac:dyDescent="0.25">
      <c r="A10" s="219">
        <v>6</v>
      </c>
      <c r="B10" s="123">
        <v>44</v>
      </c>
      <c r="C10" s="153" t="s">
        <v>36</v>
      </c>
      <c r="D10" s="114">
        <f>SUM(F10:AE10)</f>
        <v>159</v>
      </c>
      <c r="E10" s="7">
        <f>SUM(D9-D10)</f>
        <v>7</v>
      </c>
      <c r="F10" s="352">
        <v>13</v>
      </c>
      <c r="G10" s="721"/>
      <c r="H10" s="366">
        <v>14</v>
      </c>
      <c r="I10" s="782"/>
      <c r="J10" s="292">
        <v>13</v>
      </c>
      <c r="K10" s="397">
        <v>13</v>
      </c>
      <c r="L10" s="322"/>
      <c r="M10" s="323"/>
      <c r="N10" s="363"/>
      <c r="O10" s="302">
        <v>14</v>
      </c>
      <c r="P10" s="304">
        <v>14</v>
      </c>
      <c r="Q10" s="305">
        <v>16</v>
      </c>
      <c r="R10" s="3"/>
      <c r="S10" s="3"/>
      <c r="T10" s="3"/>
      <c r="U10" s="3"/>
      <c r="V10" s="3"/>
      <c r="W10" s="10"/>
      <c r="Z10" s="294">
        <v>22</v>
      </c>
      <c r="AA10" s="295">
        <v>20</v>
      </c>
      <c r="AB10" s="398">
        <v>20</v>
      </c>
      <c r="AC10" s="316"/>
      <c r="AD10" s="314"/>
      <c r="AE10" s="317"/>
    </row>
    <row r="11" spans="1:33" ht="19.5" x14ac:dyDescent="0.2">
      <c r="A11" s="217">
        <v>7</v>
      </c>
      <c r="B11" s="119">
        <v>98</v>
      </c>
      <c r="C11" s="153" t="s">
        <v>43</v>
      </c>
      <c r="D11" s="113">
        <f>SUM(F11:AE11)</f>
        <v>157</v>
      </c>
      <c r="E11" s="7">
        <f>SUM(D10-D11)</f>
        <v>2</v>
      </c>
      <c r="F11" s="278">
        <v>22</v>
      </c>
      <c r="G11" s="274">
        <v>22</v>
      </c>
      <c r="H11" s="146">
        <v>22</v>
      </c>
      <c r="I11" s="294">
        <v>22</v>
      </c>
      <c r="J11" s="716"/>
      <c r="K11" s="398">
        <v>22</v>
      </c>
      <c r="L11" s="306">
        <v>25</v>
      </c>
      <c r="M11" s="308">
        <v>22</v>
      </c>
      <c r="N11" s="692"/>
      <c r="O11" s="342"/>
      <c r="P11" s="341"/>
      <c r="Q11" s="343"/>
      <c r="R11" s="3"/>
      <c r="S11" s="3"/>
      <c r="T11" s="3"/>
      <c r="U11" s="3"/>
      <c r="V11" s="3"/>
      <c r="W11" s="10"/>
      <c r="Z11" s="306"/>
      <c r="AA11" s="308"/>
      <c r="AB11" s="307"/>
      <c r="AC11" s="306"/>
      <c r="AD11" s="308"/>
      <c r="AE11" s="309"/>
    </row>
    <row r="12" spans="1:33" ht="20.25" thickBot="1" x14ac:dyDescent="0.25">
      <c r="A12" s="217">
        <v>8</v>
      </c>
      <c r="B12" s="119">
        <v>78</v>
      </c>
      <c r="C12" s="153" t="s">
        <v>44</v>
      </c>
      <c r="D12" s="114">
        <f>SUM(F12:AE12)</f>
        <v>136</v>
      </c>
      <c r="E12" s="7">
        <f>SUM(D11-D12)</f>
        <v>21</v>
      </c>
      <c r="F12" s="278">
        <v>20</v>
      </c>
      <c r="G12" s="274">
        <v>18</v>
      </c>
      <c r="H12" s="146">
        <v>20</v>
      </c>
      <c r="I12" s="294">
        <v>18</v>
      </c>
      <c r="J12" s="295">
        <v>22</v>
      </c>
      <c r="K12" s="398">
        <v>18</v>
      </c>
      <c r="L12" s="278"/>
      <c r="M12" s="341"/>
      <c r="N12" s="362"/>
      <c r="O12" s="681"/>
      <c r="P12" s="308">
        <v>20</v>
      </c>
      <c r="Q12" s="680"/>
      <c r="R12" s="3"/>
      <c r="S12" s="3"/>
      <c r="T12" s="3"/>
      <c r="U12" s="3"/>
      <c r="V12" s="3"/>
      <c r="W12" s="10"/>
      <c r="Z12" s="306"/>
      <c r="AA12" s="308"/>
      <c r="AB12" s="307"/>
      <c r="AC12" s="306"/>
      <c r="AD12" s="308"/>
      <c r="AE12" s="309"/>
    </row>
    <row r="13" spans="1:33" ht="19.5" x14ac:dyDescent="0.2">
      <c r="A13" s="217">
        <v>9</v>
      </c>
      <c r="B13" s="119">
        <v>21</v>
      </c>
      <c r="C13" s="153" t="s">
        <v>51</v>
      </c>
      <c r="D13" s="113">
        <f>SUM(F13:AE13)</f>
        <v>134</v>
      </c>
      <c r="E13" s="7">
        <f>SUM(D12-D13)</f>
        <v>2</v>
      </c>
      <c r="F13" s="728"/>
      <c r="G13" s="717"/>
      <c r="H13" s="146" t="s">
        <v>6</v>
      </c>
      <c r="I13" s="294">
        <v>25</v>
      </c>
      <c r="J13" s="295" t="s">
        <v>6</v>
      </c>
      <c r="K13" s="398" t="s">
        <v>6</v>
      </c>
      <c r="L13" s="278"/>
      <c r="M13" s="274"/>
      <c r="N13" s="146"/>
      <c r="O13" s="306">
        <v>25</v>
      </c>
      <c r="P13" s="308">
        <v>25</v>
      </c>
      <c r="Q13" s="309" t="s">
        <v>6</v>
      </c>
      <c r="R13" s="3"/>
      <c r="S13" s="3"/>
      <c r="T13" s="3"/>
      <c r="U13" s="3"/>
      <c r="V13" s="3"/>
      <c r="W13" s="10"/>
      <c r="Z13" s="306"/>
      <c r="AA13" s="308"/>
      <c r="AB13" s="307"/>
      <c r="AC13" s="306">
        <v>9</v>
      </c>
      <c r="AD13" s="308">
        <v>25</v>
      </c>
      <c r="AE13" s="309">
        <v>25</v>
      </c>
    </row>
    <row r="14" spans="1:33" ht="20.25" thickBot="1" x14ac:dyDescent="0.25">
      <c r="A14" s="218">
        <v>10</v>
      </c>
      <c r="B14" s="122">
        <v>131</v>
      </c>
      <c r="C14" s="153" t="s">
        <v>149</v>
      </c>
      <c r="D14" s="114">
        <f>SUM(F14:AE14)</f>
        <v>102</v>
      </c>
      <c r="E14" s="7">
        <f>SUM(D13-D14)</f>
        <v>32</v>
      </c>
      <c r="F14" s="745"/>
      <c r="G14" s="726"/>
      <c r="H14" s="251">
        <v>4</v>
      </c>
      <c r="I14" s="297">
        <v>6</v>
      </c>
      <c r="J14" s="298">
        <v>8</v>
      </c>
      <c r="K14" s="399">
        <v>9</v>
      </c>
      <c r="L14" s="310">
        <v>15</v>
      </c>
      <c r="M14" s="312">
        <v>15</v>
      </c>
      <c r="N14" s="311">
        <v>15</v>
      </c>
      <c r="O14" s="299"/>
      <c r="P14" s="300"/>
      <c r="Q14" s="301"/>
      <c r="R14" s="3"/>
      <c r="S14" s="3"/>
      <c r="T14" s="3"/>
      <c r="U14" s="3"/>
      <c r="V14" s="3"/>
      <c r="W14" s="10"/>
      <c r="Z14" s="276"/>
      <c r="AA14" s="273"/>
      <c r="AB14" s="555"/>
      <c r="AC14" s="306">
        <v>11</v>
      </c>
      <c r="AD14" s="308">
        <v>9</v>
      </c>
      <c r="AE14" s="309">
        <v>10</v>
      </c>
    </row>
    <row r="15" spans="1:33" ht="19.5" x14ac:dyDescent="0.2">
      <c r="A15" s="219">
        <v>11</v>
      </c>
      <c r="B15" s="123">
        <v>92</v>
      </c>
      <c r="C15" s="153" t="s">
        <v>144</v>
      </c>
      <c r="D15" s="113">
        <f>SUM(F15:AE15)</f>
        <v>83</v>
      </c>
      <c r="E15" s="7">
        <f>SUM(D14-D15)</f>
        <v>19</v>
      </c>
      <c r="F15" s="743"/>
      <c r="G15" s="329">
        <v>10</v>
      </c>
      <c r="H15" s="366">
        <v>10</v>
      </c>
      <c r="I15" s="291">
        <v>9</v>
      </c>
      <c r="J15" s="292">
        <v>12</v>
      </c>
      <c r="K15" s="397">
        <v>10</v>
      </c>
      <c r="L15" s="679"/>
      <c r="M15" s="304">
        <v>16</v>
      </c>
      <c r="N15" s="303">
        <v>16</v>
      </c>
      <c r="O15" s="396"/>
      <c r="P15" s="367"/>
      <c r="Q15" s="394"/>
      <c r="R15" s="3"/>
      <c r="S15" s="3"/>
      <c r="T15" s="3"/>
      <c r="U15" s="3"/>
      <c r="V15" s="3"/>
      <c r="W15" s="10"/>
      <c r="Z15" s="306"/>
      <c r="AA15" s="308"/>
      <c r="AB15" s="307"/>
      <c r="AC15" s="306"/>
      <c r="AD15" s="308"/>
      <c r="AE15" s="309"/>
    </row>
    <row r="16" spans="1:33" ht="20.25" thickBot="1" x14ac:dyDescent="0.25">
      <c r="A16" s="217">
        <v>12</v>
      </c>
      <c r="B16" s="119">
        <v>178</v>
      </c>
      <c r="C16" s="153" t="s">
        <v>145</v>
      </c>
      <c r="D16" s="114">
        <f>SUM(F16:AE16)</f>
        <v>81</v>
      </c>
      <c r="E16" s="7">
        <f>SUM(D15-D16)</f>
        <v>2</v>
      </c>
      <c r="F16" s="278">
        <v>11</v>
      </c>
      <c r="G16" s="717"/>
      <c r="H16" s="146">
        <v>9</v>
      </c>
      <c r="I16" s="294">
        <v>10</v>
      </c>
      <c r="J16" s="295">
        <v>11</v>
      </c>
      <c r="K16" s="398">
        <v>11</v>
      </c>
      <c r="L16" s="278"/>
      <c r="M16" s="274"/>
      <c r="N16" s="146"/>
      <c r="O16" s="278"/>
      <c r="P16" s="274"/>
      <c r="Q16" s="279"/>
      <c r="R16" s="3"/>
      <c r="S16" s="3"/>
      <c r="T16" s="3"/>
      <c r="U16" s="3"/>
      <c r="V16" s="3"/>
      <c r="W16" s="10"/>
      <c r="Z16" s="276"/>
      <c r="AA16" s="273"/>
      <c r="AB16" s="555"/>
      <c r="AC16" s="306">
        <v>15</v>
      </c>
      <c r="AD16" s="308">
        <v>14</v>
      </c>
      <c r="AE16" s="680"/>
    </row>
    <row r="17" spans="1:31" ht="19.5" x14ac:dyDescent="0.2">
      <c r="A17" s="217">
        <v>13</v>
      </c>
      <c r="B17" s="119">
        <v>24</v>
      </c>
      <c r="C17" s="153" t="s">
        <v>143</v>
      </c>
      <c r="D17" s="113">
        <f>SUM(F17:AE17)</f>
        <v>74</v>
      </c>
      <c r="E17" s="7">
        <f>SUM(D16-D17)</f>
        <v>7</v>
      </c>
      <c r="F17" s="728"/>
      <c r="G17" s="274">
        <v>20</v>
      </c>
      <c r="H17" s="727"/>
      <c r="I17" s="278"/>
      <c r="J17" s="274"/>
      <c r="K17" s="146"/>
      <c r="L17" s="278"/>
      <c r="M17" s="274"/>
      <c r="N17" s="146"/>
      <c r="O17" s="306">
        <v>16</v>
      </c>
      <c r="P17" s="308">
        <v>18</v>
      </c>
      <c r="Q17" s="309">
        <v>20</v>
      </c>
      <c r="R17" s="3"/>
      <c r="S17" s="3"/>
      <c r="T17" s="3"/>
      <c r="U17" s="3"/>
      <c r="V17" s="3"/>
      <c r="W17" s="10"/>
      <c r="Z17" s="306"/>
      <c r="AA17" s="308"/>
      <c r="AB17" s="307"/>
      <c r="AC17" s="306"/>
      <c r="AD17" s="308"/>
      <c r="AE17" s="309"/>
    </row>
    <row r="18" spans="1:31" ht="20.25" thickBot="1" x14ac:dyDescent="0.25">
      <c r="A18" s="218">
        <v>15</v>
      </c>
      <c r="B18" s="112">
        <v>213</v>
      </c>
      <c r="C18" s="42" t="s">
        <v>46</v>
      </c>
      <c r="D18" s="114">
        <f>SUM(F18:AE18)</f>
        <v>70</v>
      </c>
      <c r="E18" s="7">
        <f>SUM(D17-D18)</f>
        <v>4</v>
      </c>
      <c r="F18" s="299">
        <v>7</v>
      </c>
      <c r="G18" s="300">
        <v>1</v>
      </c>
      <c r="H18" s="251">
        <v>2</v>
      </c>
      <c r="I18" s="297">
        <v>7</v>
      </c>
      <c r="J18" s="298">
        <v>9</v>
      </c>
      <c r="K18" s="718"/>
      <c r="L18" s="310">
        <v>16</v>
      </c>
      <c r="M18" s="312">
        <v>14</v>
      </c>
      <c r="N18" s="311">
        <v>14</v>
      </c>
      <c r="O18" s="299"/>
      <c r="P18" s="300"/>
      <c r="Q18" s="301"/>
      <c r="R18" s="3"/>
      <c r="S18" s="3"/>
      <c r="T18" s="3"/>
      <c r="U18" s="3"/>
      <c r="V18" s="3"/>
      <c r="W18" s="10"/>
      <c r="Z18" s="766"/>
      <c r="AA18" s="295" t="s">
        <v>6</v>
      </c>
      <c r="AB18" s="398" t="s">
        <v>6</v>
      </c>
      <c r="AC18" s="306"/>
      <c r="AD18" s="308"/>
      <c r="AE18" s="309"/>
    </row>
    <row r="19" spans="1:31" ht="19.5" x14ac:dyDescent="0.2">
      <c r="A19" s="216">
        <v>16</v>
      </c>
      <c r="B19" s="117">
        <v>43</v>
      </c>
      <c r="C19" s="153" t="s">
        <v>142</v>
      </c>
      <c r="D19" s="113">
        <f>SUM(F19:AE19)</f>
        <v>63</v>
      </c>
      <c r="E19" s="7">
        <f>SUM(D18-D19)</f>
        <v>7</v>
      </c>
      <c r="F19" s="322">
        <v>16</v>
      </c>
      <c r="G19" s="729"/>
      <c r="H19" s="363">
        <v>15</v>
      </c>
      <c r="I19" s="291">
        <v>16</v>
      </c>
      <c r="J19" s="768"/>
      <c r="K19" s="293">
        <v>16</v>
      </c>
      <c r="L19" s="322"/>
      <c r="M19" s="323"/>
      <c r="N19" s="363"/>
      <c r="O19" s="322"/>
      <c r="P19" s="323"/>
      <c r="Q19" s="324"/>
      <c r="R19" s="3"/>
      <c r="S19" s="3"/>
      <c r="T19" s="3"/>
      <c r="U19" s="3"/>
      <c r="V19" s="3"/>
      <c r="W19" s="10"/>
      <c r="Z19" s="306"/>
      <c r="AA19" s="308"/>
      <c r="AB19" s="307"/>
      <c r="AC19" s="306"/>
      <c r="AD19" s="308"/>
      <c r="AE19" s="309"/>
    </row>
    <row r="20" spans="1:31" ht="20.25" thickBot="1" x14ac:dyDescent="0.25">
      <c r="A20" s="217">
        <v>17</v>
      </c>
      <c r="B20" s="119">
        <v>5</v>
      </c>
      <c r="C20" s="153" t="s">
        <v>45</v>
      </c>
      <c r="D20" s="114">
        <f>SUM(F20:AE20)</f>
        <v>46</v>
      </c>
      <c r="E20" s="7">
        <f>SUM(D19-D20)</f>
        <v>17</v>
      </c>
      <c r="F20" s="720"/>
      <c r="G20" s="329">
        <v>11</v>
      </c>
      <c r="H20" s="358">
        <v>12</v>
      </c>
      <c r="I20" s="294">
        <v>11</v>
      </c>
      <c r="J20" s="716"/>
      <c r="K20" s="296">
        <v>12</v>
      </c>
      <c r="L20" s="278"/>
      <c r="M20" s="274"/>
      <c r="N20" s="146"/>
      <c r="O20" s="278"/>
      <c r="P20" s="274"/>
      <c r="Q20" s="279"/>
      <c r="R20" s="3"/>
      <c r="S20" s="3"/>
      <c r="T20" s="3"/>
      <c r="U20" s="3"/>
      <c r="V20" s="3"/>
      <c r="W20" s="10"/>
      <c r="Z20" s="276"/>
      <c r="AA20" s="273"/>
      <c r="AB20" s="555"/>
      <c r="AC20" s="276"/>
      <c r="AD20" s="273"/>
      <c r="AE20" s="416"/>
    </row>
    <row r="21" spans="1:31" ht="19.5" x14ac:dyDescent="0.2">
      <c r="A21" s="217">
        <v>18</v>
      </c>
      <c r="B21" s="673">
        <v>46</v>
      </c>
      <c r="C21" s="153" t="s">
        <v>75</v>
      </c>
      <c r="D21" s="113">
        <f>SUM(F21:AE21)</f>
        <v>42</v>
      </c>
      <c r="E21" s="7">
        <f>SUM(D20-D21)</f>
        <v>4</v>
      </c>
      <c r="F21" s="108">
        <v>12</v>
      </c>
      <c r="G21" s="274">
        <v>14</v>
      </c>
      <c r="H21" s="336">
        <v>8</v>
      </c>
      <c r="I21" s="294">
        <v>8</v>
      </c>
      <c r="J21" s="716"/>
      <c r="K21" s="769"/>
      <c r="L21" s="278"/>
      <c r="M21" s="274"/>
      <c r="N21" s="146"/>
      <c r="O21" s="278"/>
      <c r="P21" s="274"/>
      <c r="Q21" s="279"/>
      <c r="R21" s="3"/>
      <c r="S21" s="3"/>
      <c r="T21" s="3"/>
      <c r="U21" s="3"/>
      <c r="V21" s="3"/>
      <c r="W21" s="10"/>
      <c r="Z21" s="278"/>
      <c r="AA21" s="274"/>
      <c r="AB21" s="146"/>
      <c r="AC21" s="278"/>
      <c r="AD21" s="274"/>
      <c r="AE21" s="279"/>
    </row>
    <row r="22" spans="1:31" ht="20.25" thickBot="1" x14ac:dyDescent="0.25">
      <c r="A22" s="217">
        <v>19</v>
      </c>
      <c r="B22" s="778">
        <v>428</v>
      </c>
      <c r="C22" s="385" t="s">
        <v>205</v>
      </c>
      <c r="D22" s="114">
        <f>SUM(F22:AE22)</f>
        <v>20</v>
      </c>
      <c r="E22" s="7">
        <f>SUM(D21-D22)</f>
        <v>22</v>
      </c>
      <c r="F22" s="108"/>
      <c r="G22" s="274"/>
      <c r="H22" s="336"/>
      <c r="I22" s="278"/>
      <c r="J22" s="274"/>
      <c r="K22" s="279"/>
      <c r="L22" s="278"/>
      <c r="M22" s="274"/>
      <c r="N22" s="146"/>
      <c r="O22" s="278"/>
      <c r="P22" s="274"/>
      <c r="Q22" s="279"/>
      <c r="R22" s="3"/>
      <c r="S22" s="3"/>
      <c r="T22" s="3"/>
      <c r="U22" s="3"/>
      <c r="V22" s="3"/>
      <c r="W22" s="10"/>
      <c r="Z22" s="278"/>
      <c r="AA22" s="274"/>
      <c r="AB22" s="146"/>
      <c r="AC22" s="306">
        <v>20</v>
      </c>
      <c r="AD22" s="655"/>
      <c r="AE22" s="680"/>
    </row>
    <row r="23" spans="1:31" ht="20.25" thickBot="1" x14ac:dyDescent="0.25">
      <c r="A23" s="218">
        <v>20</v>
      </c>
      <c r="B23" s="109">
        <v>191</v>
      </c>
      <c r="C23" s="42" t="s">
        <v>198</v>
      </c>
      <c r="D23" s="113">
        <f>SUM(F23:AE23)</f>
        <v>18</v>
      </c>
      <c r="E23" s="7">
        <f>SUM(D22-D23)</f>
        <v>2</v>
      </c>
      <c r="F23" s="69"/>
      <c r="G23" s="48"/>
      <c r="H23" s="79"/>
      <c r="I23" s="299"/>
      <c r="J23" s="300"/>
      <c r="K23" s="301"/>
      <c r="L23" s="299"/>
      <c r="M23" s="300"/>
      <c r="N23" s="251"/>
      <c r="O23" s="47"/>
      <c r="P23" s="48"/>
      <c r="Q23" s="49"/>
      <c r="R23" s="3"/>
      <c r="S23" s="3"/>
      <c r="T23" s="3"/>
      <c r="U23" s="3"/>
      <c r="V23" s="3"/>
      <c r="W23" s="10"/>
      <c r="Z23" s="766"/>
      <c r="AA23" s="295">
        <v>18</v>
      </c>
      <c r="AB23" s="767"/>
      <c r="AC23" s="276"/>
      <c r="AD23" s="273"/>
      <c r="AE23" s="416"/>
    </row>
    <row r="24" spans="1:31" ht="20.25" thickBot="1" x14ac:dyDescent="0.25">
      <c r="A24" s="216">
        <v>21</v>
      </c>
      <c r="B24" s="781">
        <v>10</v>
      </c>
      <c r="C24" s="385" t="s">
        <v>37</v>
      </c>
      <c r="D24" s="114">
        <f>SUM(F24:AE24)</f>
        <v>14</v>
      </c>
      <c r="E24" s="7">
        <f>SUM(D22-D24)</f>
        <v>6</v>
      </c>
      <c r="F24" s="322"/>
      <c r="G24" s="323"/>
      <c r="H24" s="363"/>
      <c r="I24" s="352"/>
      <c r="J24" s="329"/>
      <c r="K24" s="330"/>
      <c r="L24" s="322"/>
      <c r="M24" s="323"/>
      <c r="N24" s="363"/>
      <c r="O24" s="352"/>
      <c r="P24" s="329"/>
      <c r="Q24" s="330"/>
      <c r="R24" s="3"/>
      <c r="S24" s="3"/>
      <c r="T24" s="3"/>
      <c r="U24" s="3"/>
      <c r="V24" s="3"/>
      <c r="W24" s="10"/>
      <c r="Z24" s="278"/>
      <c r="AA24" s="274"/>
      <c r="AB24" s="146"/>
      <c r="AC24" s="681"/>
      <c r="AD24" s="655"/>
      <c r="AE24" s="309">
        <v>14</v>
      </c>
    </row>
    <row r="25" spans="1:31" ht="19.5" x14ac:dyDescent="0.2">
      <c r="A25" s="217">
        <v>22</v>
      </c>
      <c r="B25" s="119">
        <v>409</v>
      </c>
      <c r="C25" s="153" t="s">
        <v>150</v>
      </c>
      <c r="D25" s="113">
        <f>SUM(F25:AE25)</f>
        <v>14</v>
      </c>
      <c r="E25" s="7">
        <f>SUM(D20-D25)</f>
        <v>32</v>
      </c>
      <c r="F25" s="107">
        <v>3</v>
      </c>
      <c r="G25" s="329">
        <v>2</v>
      </c>
      <c r="H25" s="358">
        <v>1</v>
      </c>
      <c r="I25" s="278"/>
      <c r="J25" s="274"/>
      <c r="K25" s="279"/>
      <c r="L25" s="278"/>
      <c r="M25" s="274"/>
      <c r="N25" s="146"/>
      <c r="O25" s="278"/>
      <c r="P25" s="274"/>
      <c r="Q25" s="279"/>
      <c r="R25" s="3"/>
      <c r="S25" s="3"/>
      <c r="T25" s="3"/>
      <c r="U25" s="3"/>
      <c r="V25" s="3"/>
      <c r="W25" s="10"/>
      <c r="Z25" s="278"/>
      <c r="AA25" s="274"/>
      <c r="AB25" s="146"/>
      <c r="AC25" s="306">
        <v>8</v>
      </c>
      <c r="AD25" s="655"/>
      <c r="AE25" s="680"/>
    </row>
    <row r="26" spans="1:31" ht="20.25" thickBot="1" x14ac:dyDescent="0.25">
      <c r="A26" s="217">
        <v>23</v>
      </c>
      <c r="B26" s="779">
        <v>146</v>
      </c>
      <c r="C26" s="385" t="s">
        <v>206</v>
      </c>
      <c r="D26" s="114">
        <f>SUM(F26:AE26)</f>
        <v>13</v>
      </c>
      <c r="E26" s="7">
        <f>SUM(D25-D26)</f>
        <v>1</v>
      </c>
      <c r="F26" s="108"/>
      <c r="G26" s="274"/>
      <c r="H26" s="336"/>
      <c r="I26" s="278"/>
      <c r="J26" s="274"/>
      <c r="K26" s="279"/>
      <c r="L26" s="278"/>
      <c r="M26" s="274"/>
      <c r="N26" s="146"/>
      <c r="O26" s="278"/>
      <c r="P26" s="274"/>
      <c r="Q26" s="279"/>
      <c r="R26" s="3"/>
      <c r="S26" s="3"/>
      <c r="T26" s="3"/>
      <c r="U26" s="3"/>
      <c r="V26" s="3"/>
      <c r="W26" s="10"/>
      <c r="Z26" s="278"/>
      <c r="AA26" s="274"/>
      <c r="AB26" s="146"/>
      <c r="AC26" s="681"/>
      <c r="AD26" s="655"/>
      <c r="AE26" s="309">
        <v>13</v>
      </c>
    </row>
    <row r="27" spans="1:31" ht="20.25" thickBot="1" x14ac:dyDescent="0.25">
      <c r="A27" s="217">
        <v>24</v>
      </c>
      <c r="B27" s="674">
        <v>201</v>
      </c>
      <c r="C27" s="385" t="s">
        <v>207</v>
      </c>
      <c r="D27" s="113">
        <f>SUM(F27:AE27)</f>
        <v>12</v>
      </c>
      <c r="E27" s="7">
        <f>SUM(D26-D27)</f>
        <v>1</v>
      </c>
      <c r="F27" s="108"/>
      <c r="G27" s="274"/>
      <c r="H27" s="336"/>
      <c r="I27" s="278"/>
      <c r="J27" s="274"/>
      <c r="K27" s="279"/>
      <c r="L27" s="278"/>
      <c r="M27" s="274"/>
      <c r="N27" s="146"/>
      <c r="O27" s="278"/>
      <c r="P27" s="274"/>
      <c r="Q27" s="279"/>
      <c r="R27" s="3"/>
      <c r="S27" s="3"/>
      <c r="T27" s="3"/>
      <c r="U27" s="3"/>
      <c r="V27" s="3"/>
      <c r="W27" s="10"/>
      <c r="Z27" s="278"/>
      <c r="AA27" s="274"/>
      <c r="AB27" s="146"/>
      <c r="AC27" s="681"/>
      <c r="AD27" s="655"/>
      <c r="AE27" s="309">
        <v>12</v>
      </c>
    </row>
    <row r="28" spans="1:31" ht="20.25" thickBot="1" x14ac:dyDescent="0.25">
      <c r="A28" s="217">
        <v>25</v>
      </c>
      <c r="B28" s="780">
        <v>101</v>
      </c>
      <c r="C28" s="153" t="s">
        <v>146</v>
      </c>
      <c r="D28" s="114">
        <f>SUM(F28:AE28)</f>
        <v>8</v>
      </c>
      <c r="E28" s="7">
        <f>SUM(D27-D28)</f>
        <v>4</v>
      </c>
      <c r="F28" s="108">
        <v>8</v>
      </c>
      <c r="G28" s="717"/>
      <c r="H28" s="733"/>
      <c r="I28" s="278"/>
      <c r="J28" s="274"/>
      <c r="K28" s="279"/>
      <c r="L28" s="278"/>
      <c r="M28" s="274"/>
      <c r="N28" s="146"/>
      <c r="O28" s="278"/>
      <c r="P28" s="274"/>
      <c r="Q28" s="279"/>
      <c r="R28" s="3"/>
      <c r="S28" s="3"/>
      <c r="T28" s="3"/>
      <c r="U28" s="3"/>
      <c r="V28" s="3"/>
      <c r="W28" s="10"/>
      <c r="Z28" s="278"/>
      <c r="AA28" s="274"/>
      <c r="AB28" s="146"/>
      <c r="AC28" s="278"/>
      <c r="AD28" s="274"/>
      <c r="AE28" s="279"/>
    </row>
    <row r="29" spans="1:31" ht="20.25" thickBot="1" x14ac:dyDescent="0.25">
      <c r="A29" s="217">
        <v>26</v>
      </c>
      <c r="B29" s="157">
        <v>664</v>
      </c>
      <c r="C29" s="153" t="s">
        <v>147</v>
      </c>
      <c r="D29" s="114">
        <f>SUM(F29:AE29)</f>
        <v>6</v>
      </c>
      <c r="E29" s="7">
        <f>SUM(D28-D29)</f>
        <v>2</v>
      </c>
      <c r="F29" s="108">
        <v>6</v>
      </c>
      <c r="G29" s="717"/>
      <c r="H29" s="733"/>
      <c r="I29" s="278"/>
      <c r="J29" s="274"/>
      <c r="K29" s="279"/>
      <c r="L29" s="278"/>
      <c r="M29" s="274"/>
      <c r="N29" s="146"/>
      <c r="O29" s="278"/>
      <c r="P29" s="274"/>
      <c r="Q29" s="279"/>
      <c r="R29" s="3"/>
      <c r="S29" s="3"/>
      <c r="T29" s="3"/>
      <c r="U29" s="3"/>
      <c r="V29" s="3"/>
      <c r="W29" s="10"/>
      <c r="Z29" s="278"/>
      <c r="AA29" s="274"/>
      <c r="AB29" s="146"/>
      <c r="AC29" s="278"/>
      <c r="AD29" s="274"/>
      <c r="AE29" s="279"/>
    </row>
    <row r="30" spans="1:31" ht="20.25" thickBot="1" x14ac:dyDescent="0.25">
      <c r="A30" s="217"/>
      <c r="B30" s="553">
        <v>85</v>
      </c>
      <c r="C30" s="153" t="s">
        <v>148</v>
      </c>
      <c r="D30" s="113">
        <f>SUM(F30:AE30)</f>
        <v>6</v>
      </c>
      <c r="E30" s="7">
        <f>SUM(D29-D30)</f>
        <v>0</v>
      </c>
      <c r="F30" s="722"/>
      <c r="G30" s="274">
        <v>6</v>
      </c>
      <c r="H30" s="733"/>
      <c r="I30" s="278"/>
      <c r="J30" s="274"/>
      <c r="K30" s="279"/>
      <c r="L30" s="278"/>
      <c r="M30" s="274"/>
      <c r="N30" s="146"/>
      <c r="O30" s="278"/>
      <c r="P30" s="274"/>
      <c r="Q30" s="279"/>
      <c r="R30" s="3"/>
      <c r="S30" s="3"/>
      <c r="T30" s="3"/>
      <c r="U30" s="3"/>
      <c r="V30" s="3"/>
      <c r="W30" s="10"/>
      <c r="Z30" s="278"/>
      <c r="AA30" s="274"/>
      <c r="AB30" s="146"/>
      <c r="AC30" s="278"/>
      <c r="AD30" s="274"/>
      <c r="AE30" s="279"/>
    </row>
    <row r="31" spans="1:31" ht="20.25" thickBot="1" x14ac:dyDescent="0.25">
      <c r="A31" s="217">
        <v>27</v>
      </c>
      <c r="B31" s="107">
        <v>38</v>
      </c>
      <c r="C31" s="42" t="s">
        <v>74</v>
      </c>
      <c r="D31" s="113">
        <f>SUM(F31:AE31)</f>
        <v>6</v>
      </c>
      <c r="E31" s="7">
        <f>SUM(D30-D31)</f>
        <v>0</v>
      </c>
      <c r="F31" s="722"/>
      <c r="G31" s="717"/>
      <c r="H31" s="336">
        <v>6</v>
      </c>
      <c r="I31" s="278"/>
      <c r="J31" s="274"/>
      <c r="K31" s="279"/>
      <c r="L31" s="278"/>
      <c r="M31" s="274"/>
      <c r="N31" s="146"/>
      <c r="O31" s="278"/>
      <c r="P31" s="274"/>
      <c r="Q31" s="279"/>
      <c r="R31" s="3"/>
      <c r="S31" s="3"/>
      <c r="T31" s="3"/>
      <c r="U31" s="3"/>
      <c r="V31" s="3"/>
      <c r="W31" s="10"/>
      <c r="Z31" s="278"/>
      <c r="AA31" s="274"/>
      <c r="AB31" s="146"/>
      <c r="AC31" s="299"/>
      <c r="AD31" s="300"/>
      <c r="AE31" s="301"/>
    </row>
    <row r="32" spans="1:31" ht="20.25" thickBot="1" x14ac:dyDescent="0.25">
      <c r="A32" s="217">
        <v>28</v>
      </c>
      <c r="B32" s="675">
        <v>42</v>
      </c>
      <c r="C32" s="154" t="s">
        <v>151</v>
      </c>
      <c r="D32" s="114">
        <f>SUM(F32:AE32)</f>
        <v>0</v>
      </c>
      <c r="E32" s="89">
        <f>SUM(D31-D32)</f>
        <v>6</v>
      </c>
      <c r="F32" s="725"/>
      <c r="G32" s="726"/>
      <c r="H32" s="339" t="s">
        <v>6</v>
      </c>
      <c r="I32" s="299"/>
      <c r="J32" s="300"/>
      <c r="K32" s="301"/>
      <c r="L32" s="299"/>
      <c r="M32" s="300"/>
      <c r="N32" s="251"/>
      <c r="O32" s="299"/>
      <c r="P32" s="300"/>
      <c r="Q32" s="301"/>
      <c r="R32" s="3"/>
      <c r="S32" s="3"/>
      <c r="T32" s="3"/>
      <c r="U32" s="3"/>
      <c r="V32" s="3"/>
      <c r="W32" s="10"/>
      <c r="Z32" s="280"/>
      <c r="AA32" s="360"/>
      <c r="AB32" s="515"/>
      <c r="AC32" s="413"/>
      <c r="AD32" s="290"/>
      <c r="AE32" s="414"/>
    </row>
    <row r="33" spans="1:32" ht="13.5" thickBot="1" x14ac:dyDescent="0.25">
      <c r="A33" s="607" t="s">
        <v>53</v>
      </c>
      <c r="B33" s="608"/>
      <c r="C33" s="608"/>
      <c r="D33" s="66">
        <f t="shared" ref="D33" si="0">SUM(F33:W33)</f>
        <v>389</v>
      </c>
      <c r="E33" s="104"/>
      <c r="F33" s="91">
        <v>91</v>
      </c>
      <c r="G33" s="92">
        <v>105</v>
      </c>
      <c r="H33" s="93">
        <v>91</v>
      </c>
      <c r="I33" s="490">
        <v>21</v>
      </c>
      <c r="J33" s="491">
        <v>36</v>
      </c>
      <c r="K33" s="492">
        <v>45</v>
      </c>
      <c r="L33" s="91"/>
      <c r="M33" s="92"/>
      <c r="N33" s="93"/>
      <c r="O33" s="91"/>
      <c r="P33" s="92"/>
      <c r="Q33" s="93"/>
      <c r="R33" s="3"/>
      <c r="S33" s="3"/>
      <c r="T33" s="3"/>
      <c r="U33" s="3"/>
      <c r="V33" s="3"/>
      <c r="W33" s="10"/>
      <c r="Z33" s="361"/>
      <c r="AA33" s="290"/>
      <c r="AB33" s="414"/>
      <c r="AC33" s="276"/>
      <c r="AD33" s="273"/>
      <c r="AE33" s="416"/>
    </row>
    <row r="34" spans="1:32" ht="13.5" thickBot="1" x14ac:dyDescent="0.25">
      <c r="A34" s="494"/>
      <c r="B34" s="381"/>
      <c r="C34" s="381"/>
      <c r="D34" s="259"/>
      <c r="E34" s="259"/>
      <c r="F34" s="259">
        <f t="shared" ref="F34:H34" si="1">SUM(F5:F33)-221</f>
        <v>60</v>
      </c>
      <c r="G34" s="259">
        <f t="shared" si="1"/>
        <v>44</v>
      </c>
      <c r="H34" s="259">
        <f t="shared" si="1"/>
        <v>63</v>
      </c>
      <c r="I34" s="259">
        <f t="shared" ref="I34:N34" si="2">SUM(I5:I33)-221</f>
        <v>-21</v>
      </c>
      <c r="J34" s="259">
        <f t="shared" si="2"/>
        <v>-34</v>
      </c>
      <c r="K34" s="259">
        <f t="shared" si="2"/>
        <v>9</v>
      </c>
      <c r="L34" s="259">
        <f t="shared" si="2"/>
        <v>-105</v>
      </c>
      <c r="M34" s="259">
        <f t="shared" si="2"/>
        <v>-91</v>
      </c>
      <c r="N34" s="259">
        <f t="shared" si="2"/>
        <v>-111</v>
      </c>
      <c r="O34" s="259">
        <f>SUM(O5:O33)-221</f>
        <v>-93</v>
      </c>
      <c r="P34" s="259">
        <f>SUM(P5:P33)-221</f>
        <v>-91</v>
      </c>
      <c r="Q34" s="495">
        <f>SUM(Q5:Q33)-221</f>
        <v>-120</v>
      </c>
      <c r="R34" s="3"/>
      <c r="S34" s="3"/>
      <c r="T34" s="3"/>
      <c r="U34" s="3"/>
      <c r="V34" s="3"/>
      <c r="W34" s="10"/>
      <c r="Z34" s="377"/>
      <c r="AA34" s="357"/>
      <c r="AB34" s="378"/>
      <c r="AC34" s="377"/>
      <c r="AD34" s="357"/>
      <c r="AE34" s="378"/>
    </row>
    <row r="35" spans="1:32" x14ac:dyDescent="0.2">
      <c r="Z35" s="384"/>
      <c r="AA35" s="384"/>
      <c r="AB35" s="384"/>
      <c r="AC35" s="384"/>
      <c r="AD35" s="384"/>
      <c r="AE35" s="384"/>
      <c r="AF35" s="498"/>
    </row>
    <row r="36" spans="1:32" x14ac:dyDescent="0.2">
      <c r="Z36" s="499"/>
      <c r="AA36" s="499"/>
      <c r="AB36" s="500"/>
      <c r="AC36" s="499"/>
      <c r="AD36" s="499"/>
      <c r="AE36" s="500"/>
      <c r="AF36" s="498"/>
    </row>
    <row r="37" spans="1:32" x14ac:dyDescent="0.2">
      <c r="Z37" s="499"/>
      <c r="AA37" s="499"/>
      <c r="AB37" s="500"/>
      <c r="AC37" s="499"/>
      <c r="AD37" s="499"/>
      <c r="AE37" s="500"/>
      <c r="AF37" s="498"/>
    </row>
    <row r="38" spans="1:32" x14ac:dyDescent="0.2">
      <c r="Z38" s="387"/>
      <c r="AA38" s="387"/>
      <c r="AB38" s="501"/>
      <c r="AC38" s="387"/>
      <c r="AD38" s="387"/>
      <c r="AE38" s="501"/>
      <c r="AF38" s="498"/>
    </row>
    <row r="39" spans="1:32" x14ac:dyDescent="0.2">
      <c r="Z39" s="502"/>
      <c r="AA39" s="502"/>
      <c r="AB39" s="502"/>
      <c r="AC39" s="502"/>
      <c r="AD39" s="502"/>
      <c r="AE39" s="502"/>
      <c r="AF39" s="498"/>
    </row>
    <row r="40" spans="1:32" x14ac:dyDescent="0.2">
      <c r="Z40" s="503">
        <f t="shared" ref="Z40:AE40" si="3">SUM(Z5:Z39)-221</f>
        <v>-136</v>
      </c>
      <c r="AA40" s="503">
        <f t="shared" si="3"/>
        <v>-136</v>
      </c>
      <c r="AB40" s="503">
        <f t="shared" si="3"/>
        <v>-154</v>
      </c>
      <c r="AC40" s="503">
        <f>SUM(AC5:AC39)-221</f>
        <v>-64</v>
      </c>
      <c r="AD40" s="503">
        <f>SUM(AD5:AD39)-221</f>
        <v>-102</v>
      </c>
      <c r="AE40" s="503">
        <f>SUM(AE5:AE39)-221</f>
        <v>-92</v>
      </c>
      <c r="AF40" s="498"/>
    </row>
    <row r="41" spans="1:32" x14ac:dyDescent="0.2">
      <c r="Z41" s="498"/>
      <c r="AA41" s="498"/>
      <c r="AB41" s="498"/>
      <c r="AC41" s="498"/>
      <c r="AD41" s="498"/>
      <c r="AE41" s="498"/>
      <c r="AF41" s="498"/>
    </row>
  </sheetData>
  <sortState xmlns:xlrd2="http://schemas.microsoft.com/office/spreadsheetml/2017/richdata2" ref="B5:AE32">
    <sortCondition descending="1" ref="D5:D32"/>
  </sortState>
  <mergeCells count="24">
    <mergeCell ref="O3:Q3"/>
    <mergeCell ref="R3:T3"/>
    <mergeCell ref="U3:W3"/>
    <mergeCell ref="O1:Q1"/>
    <mergeCell ref="F2:H2"/>
    <mergeCell ref="I2:K2"/>
    <mergeCell ref="L2:N2"/>
    <mergeCell ref="O2:Q2"/>
    <mergeCell ref="A33:C33"/>
    <mergeCell ref="A1:C2"/>
    <mergeCell ref="F1:H1"/>
    <mergeCell ref="I1:K1"/>
    <mergeCell ref="L1:N1"/>
    <mergeCell ref="A3:C3"/>
    <mergeCell ref="D2:E3"/>
    <mergeCell ref="F3:H3"/>
    <mergeCell ref="I3:K3"/>
    <mergeCell ref="L3:N3"/>
    <mergeCell ref="Z1:AB1"/>
    <mergeCell ref="AC1:AE1"/>
    <mergeCell ref="Z2:AB2"/>
    <mergeCell ref="AC2:AE2"/>
    <mergeCell ref="Z3:AB3"/>
    <mergeCell ref="AC3:AE3"/>
  </mergeCells>
  <phoneticPr fontId="0" type="noConversion"/>
  <conditionalFormatting sqref="B18">
    <cfRule type="duplicateValues" dxfId="108" priority="12"/>
    <cfRule type="duplicateValues" dxfId="107" priority="13"/>
  </conditionalFormatting>
  <conditionalFormatting sqref="F34:Q34">
    <cfRule type="cellIs" dxfId="106" priority="9" operator="equal">
      <formula>-221</formula>
    </cfRule>
    <cfRule type="cellIs" dxfId="105" priority="10" operator="equal">
      <formula>0</formula>
    </cfRule>
    <cfRule type="cellIs" dxfId="104" priority="11" operator="equal">
      <formula>-110.5</formula>
    </cfRule>
  </conditionalFormatting>
  <conditionalFormatting sqref="F5:W32 R33:W34">
    <cfRule type="cellIs" dxfId="103" priority="14" operator="equal">
      <formula>20</formula>
    </cfRule>
    <cfRule type="cellIs" dxfId="102" priority="15" operator="equal">
      <formula>22</formula>
    </cfRule>
    <cfRule type="cellIs" dxfId="101" priority="16" operator="equal">
      <formula>25</formula>
    </cfRule>
  </conditionalFormatting>
  <conditionalFormatting sqref="Z5:AE30 Z34:AE35">
    <cfRule type="cellIs" dxfId="100" priority="6" operator="equal">
      <formula>20</formula>
    </cfRule>
    <cfRule type="cellIs" dxfId="99" priority="7" operator="equal">
      <formula>22</formula>
    </cfRule>
    <cfRule type="cellIs" dxfId="98" priority="8" operator="equal">
      <formula>25</formula>
    </cfRule>
  </conditionalFormatting>
  <conditionalFormatting sqref="Z40:AE40">
    <cfRule type="cellIs" dxfId="97" priority="4" operator="equal">
      <formula>-221</formula>
    </cfRule>
    <cfRule type="cellIs" dxfId="96" priority="5" operator="equal">
      <formula>0</formula>
    </cfRule>
  </conditionalFormatting>
  <conditionalFormatting sqref="AG5">
    <cfRule type="cellIs" dxfId="5" priority="1" operator="equal">
      <formula>20</formula>
    </cfRule>
    <cfRule type="cellIs" dxfId="4" priority="2" operator="equal">
      <formula>22</formula>
    </cfRule>
    <cfRule type="cellIs" dxfId="3" priority="3" operator="equal">
      <formula>25</formula>
    </cfRule>
  </conditionalFormatting>
  <pageMargins left="0.15748031496062992" right="0.15748031496062992" top="0.19685039370078741" bottom="0.39370078740157483" header="0.19685039370078741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2"/>
  <sheetViews>
    <sheetView showGridLines="0" zoomScaleNormal="100" workbookViewId="0">
      <selection activeCell="AG11" sqref="AG11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4.7109375" customWidth="1"/>
    <col min="6" max="14" width="5.7109375" customWidth="1"/>
    <col min="15" max="17" width="5.7109375" style="2" customWidth="1"/>
    <col min="18" max="23" width="0" hidden="1" customWidth="1"/>
    <col min="24" max="29" width="5.7109375" customWidth="1"/>
    <col min="31" max="31" width="12.42578125" customWidth="1"/>
  </cols>
  <sheetData>
    <row r="1" spans="1:31" ht="21" customHeight="1" thickBot="1" x14ac:dyDescent="0.25">
      <c r="A1" s="635" t="str">
        <f>+'Top 10 Summary'!C2</f>
        <v>Pavers Cave MRA Ulster Championship</v>
      </c>
      <c r="B1" s="635"/>
      <c r="C1" s="635"/>
      <c r="D1" s="203"/>
      <c r="E1" s="204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1"/>
      <c r="S1" s="1"/>
      <c r="T1" s="1"/>
      <c r="U1" s="1"/>
      <c r="V1" s="1"/>
      <c r="W1" s="1"/>
      <c r="X1" s="598" t="s">
        <v>187</v>
      </c>
      <c r="Y1" s="598"/>
      <c r="Z1" s="599"/>
      <c r="AA1" s="600" t="s">
        <v>163</v>
      </c>
      <c r="AB1" s="598"/>
      <c r="AC1" s="599"/>
    </row>
    <row r="2" spans="1:31" ht="18" customHeight="1" thickBot="1" x14ac:dyDescent="0.25">
      <c r="A2" s="635"/>
      <c r="B2" s="635"/>
      <c r="C2" s="635"/>
      <c r="D2" s="619" t="s">
        <v>70</v>
      </c>
      <c r="E2" s="620"/>
      <c r="F2" s="614" t="s">
        <v>164</v>
      </c>
      <c r="G2" s="615"/>
      <c r="H2" s="616"/>
      <c r="I2" s="617" t="s">
        <v>165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1"/>
      <c r="S2" s="1"/>
      <c r="T2" s="1"/>
      <c r="U2" s="1"/>
      <c r="V2" s="1"/>
      <c r="W2" s="1"/>
      <c r="X2" s="601" t="s">
        <v>188</v>
      </c>
      <c r="Y2" s="601"/>
      <c r="Z2" s="602"/>
      <c r="AA2" s="603" t="s">
        <v>164</v>
      </c>
      <c r="AB2" s="601"/>
      <c r="AC2" s="602"/>
    </row>
    <row r="3" spans="1:31" ht="18" customHeight="1" thickBot="1" x14ac:dyDescent="0.25">
      <c r="A3" s="618" t="str">
        <f>+'Top 10 Summary'!A15</f>
        <v>Big Wheel 85</v>
      </c>
      <c r="B3" s="618"/>
      <c r="C3" s="618"/>
      <c r="D3" s="621"/>
      <c r="E3" s="622"/>
      <c r="F3" s="623">
        <v>45731</v>
      </c>
      <c r="G3" s="624"/>
      <c r="H3" s="625"/>
      <c r="I3" s="612">
        <v>45739</v>
      </c>
      <c r="J3" s="613"/>
      <c r="K3" s="613"/>
      <c r="L3" s="613">
        <v>45822</v>
      </c>
      <c r="M3" s="613"/>
      <c r="N3" s="613"/>
      <c r="O3" s="604">
        <v>45876</v>
      </c>
      <c r="P3" s="604"/>
      <c r="Q3" s="605"/>
      <c r="R3" s="609"/>
      <c r="S3" s="609"/>
      <c r="T3" s="610"/>
      <c r="U3" s="609"/>
      <c r="V3" s="609"/>
      <c r="W3" s="611"/>
      <c r="X3" s="604">
        <v>45878</v>
      </c>
      <c r="Y3" s="604"/>
      <c r="Z3" s="605"/>
      <c r="AA3" s="606">
        <v>45920</v>
      </c>
      <c r="AB3" s="604"/>
      <c r="AC3" s="605"/>
    </row>
    <row r="4" spans="1:31" ht="18" customHeight="1" thickBot="1" x14ac:dyDescent="0.25">
      <c r="A4" s="205"/>
      <c r="B4" s="271" t="s">
        <v>4</v>
      </c>
      <c r="C4" s="272" t="s">
        <v>0</v>
      </c>
      <c r="D4" s="281" t="s">
        <v>1</v>
      </c>
      <c r="E4" s="282" t="s">
        <v>5</v>
      </c>
      <c r="F4" s="283" t="s">
        <v>2</v>
      </c>
      <c r="G4" s="283" t="s">
        <v>3</v>
      </c>
      <c r="H4" s="284" t="s">
        <v>11</v>
      </c>
      <c r="I4" s="212" t="s">
        <v>2</v>
      </c>
      <c r="J4" s="213" t="s">
        <v>3</v>
      </c>
      <c r="K4" s="214" t="s">
        <v>11</v>
      </c>
      <c r="L4" s="213" t="s">
        <v>2</v>
      </c>
      <c r="M4" s="213" t="s">
        <v>3</v>
      </c>
      <c r="N4" s="215" t="s">
        <v>11</v>
      </c>
      <c r="O4" s="212" t="s">
        <v>2</v>
      </c>
      <c r="P4" s="213" t="s">
        <v>3</v>
      </c>
      <c r="Q4" s="215" t="s">
        <v>11</v>
      </c>
      <c r="R4" s="15" t="s">
        <v>2</v>
      </c>
      <c r="S4" s="16" t="s">
        <v>3</v>
      </c>
      <c r="T4" s="17" t="s">
        <v>11</v>
      </c>
      <c r="U4" s="15" t="s">
        <v>2</v>
      </c>
      <c r="V4" s="16" t="s">
        <v>3</v>
      </c>
      <c r="W4" s="22" t="s">
        <v>11</v>
      </c>
      <c r="X4" s="212" t="s">
        <v>2</v>
      </c>
      <c r="Y4" s="213" t="s">
        <v>3</v>
      </c>
      <c r="Z4" s="214" t="s">
        <v>11</v>
      </c>
      <c r="AA4" s="212" t="s">
        <v>2</v>
      </c>
      <c r="AB4" s="213" t="s">
        <v>3</v>
      </c>
      <c r="AC4" s="214" t="s">
        <v>11</v>
      </c>
    </row>
    <row r="5" spans="1:31" ht="17.100000000000001" customHeight="1" thickBot="1" x14ac:dyDescent="0.25">
      <c r="A5" s="216">
        <v>1</v>
      </c>
      <c r="B5" s="117">
        <v>10</v>
      </c>
      <c r="C5" s="152" t="s">
        <v>37</v>
      </c>
      <c r="D5" s="148">
        <f>SUM(F5:AC5)</f>
        <v>310</v>
      </c>
      <c r="E5" s="374">
        <v>0</v>
      </c>
      <c r="F5" s="322">
        <v>22</v>
      </c>
      <c r="G5" s="729"/>
      <c r="H5" s="734"/>
      <c r="I5" s="302">
        <v>20</v>
      </c>
      <c r="J5" s="304">
        <v>25</v>
      </c>
      <c r="K5" s="303">
        <v>25</v>
      </c>
      <c r="L5" s="302">
        <v>25</v>
      </c>
      <c r="M5" s="304">
        <v>18</v>
      </c>
      <c r="N5" s="305">
        <v>25</v>
      </c>
      <c r="O5" s="439">
        <v>25</v>
      </c>
      <c r="P5" s="439">
        <v>25</v>
      </c>
      <c r="Q5" s="439">
        <v>25</v>
      </c>
      <c r="R5" s="667"/>
      <c r="S5" s="667"/>
      <c r="T5" s="667"/>
      <c r="U5" s="667"/>
      <c r="V5" s="667"/>
      <c r="W5" s="797"/>
      <c r="X5" s="291">
        <v>25</v>
      </c>
      <c r="Y5" s="292">
        <v>25</v>
      </c>
      <c r="Z5" s="293">
        <v>25</v>
      </c>
      <c r="AA5" s="302"/>
      <c r="AB5" s="304"/>
      <c r="AC5" s="305"/>
      <c r="AE5" s="655" t="s">
        <v>209</v>
      </c>
    </row>
    <row r="6" spans="1:31" ht="17.100000000000001" customHeight="1" x14ac:dyDescent="0.2">
      <c r="A6" s="217">
        <v>2</v>
      </c>
      <c r="B6" s="119">
        <v>73</v>
      </c>
      <c r="C6" s="153" t="s">
        <v>39</v>
      </c>
      <c r="D6" s="42">
        <f>SUM(F6:AC6)</f>
        <v>223</v>
      </c>
      <c r="E6" s="375">
        <f>SUM(D5-D6)</f>
        <v>87</v>
      </c>
      <c r="F6" s="728"/>
      <c r="G6" s="274">
        <v>14</v>
      </c>
      <c r="H6" s="755"/>
      <c r="I6" s="278"/>
      <c r="J6" s="274"/>
      <c r="K6" s="146"/>
      <c r="L6" s="306">
        <v>14</v>
      </c>
      <c r="M6" s="308">
        <v>16</v>
      </c>
      <c r="N6" s="307">
        <v>16</v>
      </c>
      <c r="O6" s="302">
        <v>18</v>
      </c>
      <c r="P6" s="304">
        <v>18</v>
      </c>
      <c r="Q6" s="305">
        <v>18</v>
      </c>
      <c r="R6" s="668"/>
      <c r="S6" s="668"/>
      <c r="T6" s="668"/>
      <c r="U6" s="668"/>
      <c r="V6" s="668"/>
      <c r="W6" s="336"/>
      <c r="X6" s="294">
        <v>18</v>
      </c>
      <c r="Y6" s="295">
        <v>20</v>
      </c>
      <c r="Z6" s="296">
        <v>20</v>
      </c>
      <c r="AA6" s="306">
        <v>20</v>
      </c>
      <c r="AB6" s="308">
        <v>15</v>
      </c>
      <c r="AC6" s="309">
        <v>16</v>
      </c>
    </row>
    <row r="7" spans="1:31" ht="17.100000000000001" customHeight="1" thickBot="1" x14ac:dyDescent="0.25">
      <c r="A7" s="217">
        <v>3</v>
      </c>
      <c r="B7" s="119">
        <v>132</v>
      </c>
      <c r="C7" s="153" t="s">
        <v>7</v>
      </c>
      <c r="D7" s="42">
        <f>SUM(F7:AC7)</f>
        <v>207</v>
      </c>
      <c r="E7" s="375">
        <f>SUM(D6-D7)</f>
        <v>16</v>
      </c>
      <c r="F7" s="728"/>
      <c r="G7" s="717"/>
      <c r="H7" s="279" t="s">
        <v>6</v>
      </c>
      <c r="I7" s="278"/>
      <c r="J7" s="274"/>
      <c r="K7" s="146"/>
      <c r="L7" s="306">
        <v>22</v>
      </c>
      <c r="M7" s="308">
        <v>25</v>
      </c>
      <c r="N7" s="307">
        <v>22</v>
      </c>
      <c r="O7" s="306"/>
      <c r="P7" s="308"/>
      <c r="Q7" s="309"/>
      <c r="R7" s="669"/>
      <c r="S7" s="669"/>
      <c r="T7" s="669"/>
      <c r="U7" s="669"/>
      <c r="V7" s="669"/>
      <c r="W7" s="798"/>
      <c r="X7" s="294">
        <v>22</v>
      </c>
      <c r="Y7" s="295">
        <v>22</v>
      </c>
      <c r="Z7" s="296">
        <v>22</v>
      </c>
      <c r="AA7" s="306">
        <v>25</v>
      </c>
      <c r="AB7" s="308">
        <v>22</v>
      </c>
      <c r="AC7" s="309">
        <v>25</v>
      </c>
    </row>
    <row r="8" spans="1:31" ht="17.100000000000001" customHeight="1" x14ac:dyDescent="0.2">
      <c r="A8" s="217">
        <v>4</v>
      </c>
      <c r="B8" s="119">
        <v>13</v>
      </c>
      <c r="C8" s="153" t="s">
        <v>26</v>
      </c>
      <c r="D8" s="148">
        <f>SUM(F8:AC8)</f>
        <v>196</v>
      </c>
      <c r="E8" s="375">
        <f>SUM(D7-D8)</f>
        <v>11</v>
      </c>
      <c r="F8" s="728"/>
      <c r="G8" s="717"/>
      <c r="H8" s="279">
        <v>14</v>
      </c>
      <c r="I8" s="306">
        <v>14</v>
      </c>
      <c r="J8" s="308">
        <v>13</v>
      </c>
      <c r="K8" s="307">
        <v>14</v>
      </c>
      <c r="L8" s="306">
        <v>13</v>
      </c>
      <c r="M8" s="308">
        <v>14</v>
      </c>
      <c r="N8" s="307">
        <v>14</v>
      </c>
      <c r="O8" s="306">
        <v>16</v>
      </c>
      <c r="P8" s="308">
        <v>16</v>
      </c>
      <c r="Q8" s="309">
        <v>16</v>
      </c>
      <c r="R8" s="668"/>
      <c r="S8" s="668"/>
      <c r="T8" s="668"/>
      <c r="U8" s="668"/>
      <c r="V8" s="668"/>
      <c r="W8" s="336"/>
      <c r="X8" s="294">
        <v>20</v>
      </c>
      <c r="Y8" s="295">
        <v>16</v>
      </c>
      <c r="Z8" s="296">
        <v>16</v>
      </c>
      <c r="AA8" s="306"/>
      <c r="AB8" s="308"/>
      <c r="AC8" s="309"/>
    </row>
    <row r="9" spans="1:31" ht="17.100000000000001" customHeight="1" thickBot="1" x14ac:dyDescent="0.25">
      <c r="A9" s="218">
        <v>5</v>
      </c>
      <c r="B9" s="119">
        <v>43</v>
      </c>
      <c r="C9" s="153" t="s">
        <v>29</v>
      </c>
      <c r="D9" s="42">
        <f>SUM(F9:AC9)</f>
        <v>196</v>
      </c>
      <c r="E9" s="375">
        <f>SUM(D8-D9)</f>
        <v>0</v>
      </c>
      <c r="F9" s="299">
        <v>5</v>
      </c>
      <c r="G9" s="726"/>
      <c r="H9" s="758"/>
      <c r="I9" s="310">
        <v>9</v>
      </c>
      <c r="J9" s="312">
        <v>11</v>
      </c>
      <c r="K9" s="311">
        <v>10</v>
      </c>
      <c r="L9" s="310">
        <v>11</v>
      </c>
      <c r="M9" s="312">
        <v>13</v>
      </c>
      <c r="N9" s="311">
        <v>12</v>
      </c>
      <c r="O9" s="306">
        <v>15</v>
      </c>
      <c r="P9" s="308">
        <v>15</v>
      </c>
      <c r="Q9" s="309">
        <v>15</v>
      </c>
      <c r="R9" s="668"/>
      <c r="S9" s="668"/>
      <c r="T9" s="668"/>
      <c r="U9" s="668"/>
      <c r="V9" s="668"/>
      <c r="W9" s="336"/>
      <c r="X9" s="294">
        <v>15</v>
      </c>
      <c r="Y9" s="295">
        <v>15</v>
      </c>
      <c r="Z9" s="296">
        <v>15</v>
      </c>
      <c r="AA9" s="306">
        <v>12</v>
      </c>
      <c r="AB9" s="308">
        <v>11</v>
      </c>
      <c r="AC9" s="309">
        <v>12</v>
      </c>
    </row>
    <row r="10" spans="1:31" ht="17.100000000000001" customHeight="1" thickBot="1" x14ac:dyDescent="0.25">
      <c r="A10" s="219">
        <v>6</v>
      </c>
      <c r="B10" s="119">
        <v>3</v>
      </c>
      <c r="C10" s="153" t="s">
        <v>24</v>
      </c>
      <c r="D10" s="42">
        <f>SUM(F10:AC10)</f>
        <v>190</v>
      </c>
      <c r="E10" s="375">
        <f>SUM(D9-D10)</f>
        <v>6</v>
      </c>
      <c r="F10" s="352">
        <v>18</v>
      </c>
      <c r="G10" s="329">
        <v>18</v>
      </c>
      <c r="H10" s="330">
        <v>18</v>
      </c>
      <c r="I10" s="697"/>
      <c r="J10" s="314">
        <v>20</v>
      </c>
      <c r="K10" s="315">
        <v>22</v>
      </c>
      <c r="L10" s="316">
        <v>16</v>
      </c>
      <c r="M10" s="314">
        <v>20</v>
      </c>
      <c r="N10" s="315">
        <v>20</v>
      </c>
      <c r="O10" s="306"/>
      <c r="P10" s="308"/>
      <c r="Q10" s="309"/>
      <c r="R10" s="668"/>
      <c r="S10" s="668"/>
      <c r="T10" s="668"/>
      <c r="U10" s="668"/>
      <c r="V10" s="668"/>
      <c r="W10" s="336"/>
      <c r="X10" s="306"/>
      <c r="Y10" s="308"/>
      <c r="Z10" s="309"/>
      <c r="AA10" s="681"/>
      <c r="AB10" s="308">
        <v>20</v>
      </c>
      <c r="AC10" s="309">
        <v>18</v>
      </c>
    </row>
    <row r="11" spans="1:31" ht="17.100000000000001" customHeight="1" x14ac:dyDescent="0.2">
      <c r="A11" s="217">
        <v>7</v>
      </c>
      <c r="B11" s="111">
        <v>7</v>
      </c>
      <c r="C11" s="42" t="s">
        <v>85</v>
      </c>
      <c r="D11" s="148">
        <f>SUM(F11:AC11)</f>
        <v>181</v>
      </c>
      <c r="E11" s="375">
        <f>SUM(D10-D11)</f>
        <v>9</v>
      </c>
      <c r="F11" s="728"/>
      <c r="G11" s="717"/>
      <c r="H11" s="279" t="s">
        <v>6</v>
      </c>
      <c r="I11" s="306">
        <v>22</v>
      </c>
      <c r="J11" s="308">
        <v>22</v>
      </c>
      <c r="K11" s="307">
        <v>18</v>
      </c>
      <c r="L11" s="306">
        <v>18</v>
      </c>
      <c r="M11" s="308">
        <v>22</v>
      </c>
      <c r="N11" s="307">
        <v>15</v>
      </c>
      <c r="O11" s="306">
        <v>22</v>
      </c>
      <c r="P11" s="308">
        <v>22</v>
      </c>
      <c r="Q11" s="309">
        <v>20</v>
      </c>
      <c r="R11" s="668"/>
      <c r="S11" s="668"/>
      <c r="T11" s="668"/>
      <c r="U11" s="668"/>
      <c r="V11" s="668"/>
      <c r="W11" s="336"/>
      <c r="X11" s="306"/>
      <c r="Y11" s="308"/>
      <c r="Z11" s="309"/>
      <c r="AA11" s="306"/>
      <c r="AB11" s="308"/>
      <c r="AC11" s="309"/>
    </row>
    <row r="12" spans="1:31" ht="17.100000000000001" customHeight="1" x14ac:dyDescent="0.2">
      <c r="A12" s="217">
        <v>8</v>
      </c>
      <c r="B12" s="119">
        <v>99</v>
      </c>
      <c r="C12" s="153" t="s">
        <v>25</v>
      </c>
      <c r="D12" s="42">
        <f>SUM(F12:AC12)</f>
        <v>168</v>
      </c>
      <c r="E12" s="375">
        <f>SUM(D11-D12)</f>
        <v>13</v>
      </c>
      <c r="F12" s="278">
        <v>16</v>
      </c>
      <c r="G12" s="717"/>
      <c r="H12" s="755"/>
      <c r="I12" s="306">
        <v>25</v>
      </c>
      <c r="J12" s="308">
        <v>15</v>
      </c>
      <c r="K12" s="307">
        <v>16</v>
      </c>
      <c r="L12" s="306">
        <v>20</v>
      </c>
      <c r="M12" s="308">
        <v>15</v>
      </c>
      <c r="N12" s="307">
        <v>18</v>
      </c>
      <c r="O12" s="306"/>
      <c r="P12" s="308"/>
      <c r="Q12" s="309"/>
      <c r="R12" s="668"/>
      <c r="S12" s="668"/>
      <c r="T12" s="668"/>
      <c r="U12" s="668"/>
      <c r="V12" s="668"/>
      <c r="W12" s="336"/>
      <c r="X12" s="306"/>
      <c r="Y12" s="308"/>
      <c r="Z12" s="309"/>
      <c r="AA12" s="306">
        <v>14</v>
      </c>
      <c r="AB12" s="308">
        <v>14</v>
      </c>
      <c r="AC12" s="309">
        <v>15</v>
      </c>
    </row>
    <row r="13" spans="1:31" ht="20.25" thickBot="1" x14ac:dyDescent="0.25">
      <c r="A13" s="217">
        <v>9</v>
      </c>
      <c r="B13" s="119">
        <v>5</v>
      </c>
      <c r="C13" s="153" t="s">
        <v>134</v>
      </c>
      <c r="D13" s="42">
        <f>SUM(F13:AC13)</f>
        <v>146</v>
      </c>
      <c r="E13" s="375">
        <f>SUM(D12-D13)</f>
        <v>22</v>
      </c>
      <c r="F13" s="278">
        <v>2</v>
      </c>
      <c r="G13" s="274">
        <v>8</v>
      </c>
      <c r="H13" s="279">
        <v>3</v>
      </c>
      <c r="I13" s="306">
        <v>13</v>
      </c>
      <c r="J13" s="308">
        <v>12</v>
      </c>
      <c r="K13" s="307">
        <v>12</v>
      </c>
      <c r="L13" s="306">
        <v>12</v>
      </c>
      <c r="M13" s="308">
        <v>11</v>
      </c>
      <c r="N13" s="307">
        <v>11</v>
      </c>
      <c r="O13" s="306"/>
      <c r="P13" s="308"/>
      <c r="Q13" s="309"/>
      <c r="R13" s="668"/>
      <c r="S13" s="668"/>
      <c r="T13" s="668"/>
      <c r="U13" s="668"/>
      <c r="V13" s="668"/>
      <c r="W13" s="336"/>
      <c r="X13" s="294">
        <v>16</v>
      </c>
      <c r="Y13" s="295">
        <v>18</v>
      </c>
      <c r="Z13" s="296">
        <v>18</v>
      </c>
      <c r="AA13" s="306">
        <v>10</v>
      </c>
      <c r="AB13" s="655"/>
      <c r="AC13" s="680"/>
    </row>
    <row r="14" spans="1:31" ht="20.25" thickBot="1" x14ac:dyDescent="0.25">
      <c r="A14" s="218">
        <v>10</v>
      </c>
      <c r="B14" s="111">
        <v>454</v>
      </c>
      <c r="C14" s="42" t="s">
        <v>129</v>
      </c>
      <c r="D14" s="148">
        <f>SUM(F14:AC14)</f>
        <v>136</v>
      </c>
      <c r="E14" s="375">
        <f>SUM(D13-D14)</f>
        <v>10</v>
      </c>
      <c r="F14" s="377">
        <v>15</v>
      </c>
      <c r="G14" s="357">
        <v>20</v>
      </c>
      <c r="H14" s="378">
        <v>16</v>
      </c>
      <c r="I14" s="696"/>
      <c r="J14" s="318">
        <v>16</v>
      </c>
      <c r="K14" s="784"/>
      <c r="L14" s="379"/>
      <c r="M14" s="380"/>
      <c r="N14" s="388"/>
      <c r="O14" s="306"/>
      <c r="P14" s="308"/>
      <c r="Q14" s="309"/>
      <c r="R14" s="668"/>
      <c r="S14" s="668"/>
      <c r="T14" s="668"/>
      <c r="U14" s="668"/>
      <c r="V14" s="668"/>
      <c r="W14" s="336"/>
      <c r="X14" s="306"/>
      <c r="Y14" s="308"/>
      <c r="Z14" s="309"/>
      <c r="AA14" s="306">
        <v>22</v>
      </c>
      <c r="AB14" s="308">
        <v>25</v>
      </c>
      <c r="AC14" s="309">
        <v>22</v>
      </c>
    </row>
    <row r="15" spans="1:31" ht="19.5" x14ac:dyDescent="0.2">
      <c r="A15" s="219">
        <v>11</v>
      </c>
      <c r="B15" s="119">
        <v>774</v>
      </c>
      <c r="C15" s="153" t="s">
        <v>31</v>
      </c>
      <c r="D15" s="42">
        <f>SUM(F15:AC15)</f>
        <v>128</v>
      </c>
      <c r="E15" s="375">
        <f>SUM(D14-D15)</f>
        <v>8</v>
      </c>
      <c r="F15" s="759"/>
      <c r="G15" s="729"/>
      <c r="H15" s="324" t="s">
        <v>6</v>
      </c>
      <c r="I15" s="302">
        <v>7</v>
      </c>
      <c r="J15" s="304">
        <v>6</v>
      </c>
      <c r="K15" s="303">
        <v>7</v>
      </c>
      <c r="L15" s="302">
        <v>4</v>
      </c>
      <c r="M15" s="304">
        <v>6</v>
      </c>
      <c r="N15" s="303">
        <v>7</v>
      </c>
      <c r="O15" s="306">
        <v>13</v>
      </c>
      <c r="P15" s="308">
        <v>13</v>
      </c>
      <c r="Q15" s="309">
        <v>13</v>
      </c>
      <c r="R15" s="668"/>
      <c r="S15" s="668"/>
      <c r="T15" s="668"/>
      <c r="U15" s="668"/>
      <c r="V15" s="668"/>
      <c r="W15" s="336"/>
      <c r="X15" s="294">
        <v>13</v>
      </c>
      <c r="Y15" s="295">
        <v>14</v>
      </c>
      <c r="Z15" s="296">
        <v>13</v>
      </c>
      <c r="AA15" s="306">
        <v>3</v>
      </c>
      <c r="AB15" s="308">
        <v>4</v>
      </c>
      <c r="AC15" s="309">
        <v>5</v>
      </c>
    </row>
    <row r="16" spans="1:31" ht="20.25" thickBot="1" x14ac:dyDescent="0.25">
      <c r="A16" s="217">
        <v>12</v>
      </c>
      <c r="B16" s="119">
        <v>44</v>
      </c>
      <c r="C16" s="153" t="s">
        <v>38</v>
      </c>
      <c r="D16" s="42">
        <f>SUM(F16:AC16)</f>
        <v>110</v>
      </c>
      <c r="E16" s="375">
        <f>SUM(D15-D16)</f>
        <v>18</v>
      </c>
      <c r="F16" s="278">
        <v>14</v>
      </c>
      <c r="G16" s="717"/>
      <c r="H16" s="279">
        <v>15</v>
      </c>
      <c r="I16" s="306">
        <v>16</v>
      </c>
      <c r="J16" s="308">
        <v>18</v>
      </c>
      <c r="K16" s="307">
        <v>20</v>
      </c>
      <c r="L16" s="276"/>
      <c r="M16" s="273"/>
      <c r="N16" s="143"/>
      <c r="O16" s="306"/>
      <c r="P16" s="308"/>
      <c r="Q16" s="309"/>
      <c r="R16" s="668"/>
      <c r="S16" s="668"/>
      <c r="T16" s="668"/>
      <c r="U16" s="668"/>
      <c r="V16" s="668"/>
      <c r="W16" s="336"/>
      <c r="X16" s="306"/>
      <c r="Y16" s="308"/>
      <c r="Z16" s="309"/>
      <c r="AA16" s="681"/>
      <c r="AB16" s="308">
        <v>13</v>
      </c>
      <c r="AC16" s="309">
        <v>14</v>
      </c>
    </row>
    <row r="17" spans="1:33" ht="19.5" x14ac:dyDescent="0.2">
      <c r="A17" s="217">
        <v>13</v>
      </c>
      <c r="B17" s="119">
        <v>38</v>
      </c>
      <c r="C17" s="153" t="s">
        <v>130</v>
      </c>
      <c r="D17" s="148">
        <f>SUM(F17:AC17)</f>
        <v>105</v>
      </c>
      <c r="E17" s="375">
        <f>SUM(D16-D17)</f>
        <v>5</v>
      </c>
      <c r="F17" s="728"/>
      <c r="G17" s="274">
        <v>13</v>
      </c>
      <c r="H17" s="279">
        <v>13</v>
      </c>
      <c r="I17" s="306">
        <v>18</v>
      </c>
      <c r="J17" s="308">
        <v>14</v>
      </c>
      <c r="K17" s="307">
        <v>15</v>
      </c>
      <c r="L17" s="278"/>
      <c r="M17" s="274"/>
      <c r="N17" s="143"/>
      <c r="O17" s="306"/>
      <c r="P17" s="308"/>
      <c r="Q17" s="309"/>
      <c r="R17" s="668"/>
      <c r="S17" s="668"/>
      <c r="T17" s="668"/>
      <c r="U17" s="668"/>
      <c r="V17" s="668"/>
      <c r="W17" s="336"/>
      <c r="X17" s="306"/>
      <c r="Y17" s="308"/>
      <c r="Z17" s="309"/>
      <c r="AA17" s="306">
        <v>16</v>
      </c>
      <c r="AB17" s="308">
        <v>16</v>
      </c>
      <c r="AC17" s="680"/>
      <c r="AD17" s="2"/>
      <c r="AE17" s="2"/>
      <c r="AF17" s="2"/>
      <c r="AG17" s="2"/>
    </row>
    <row r="18" spans="1:33" ht="19.5" x14ac:dyDescent="0.2">
      <c r="A18" s="217">
        <v>14</v>
      </c>
      <c r="B18" s="111" t="s">
        <v>138</v>
      </c>
      <c r="C18" s="42" t="s">
        <v>30</v>
      </c>
      <c r="D18" s="42">
        <f>SUM(F18:AC18)</f>
        <v>95</v>
      </c>
      <c r="E18" s="375">
        <f>SUM(D17-D18)</f>
        <v>10</v>
      </c>
      <c r="F18" s="728"/>
      <c r="G18" s="717"/>
      <c r="H18" s="279" t="s">
        <v>6</v>
      </c>
      <c r="I18" s="278"/>
      <c r="J18" s="274"/>
      <c r="K18" s="146"/>
      <c r="L18" s="306">
        <v>9</v>
      </c>
      <c r="M18" s="308">
        <v>12</v>
      </c>
      <c r="N18" s="307">
        <v>9</v>
      </c>
      <c r="O18" s="306"/>
      <c r="P18" s="308"/>
      <c r="Q18" s="309"/>
      <c r="R18" s="668"/>
      <c r="S18" s="668"/>
      <c r="T18" s="668"/>
      <c r="U18" s="668"/>
      <c r="V18" s="668"/>
      <c r="W18" s="336"/>
      <c r="X18" s="294">
        <v>14</v>
      </c>
      <c r="Y18" s="295">
        <v>13</v>
      </c>
      <c r="Z18" s="296">
        <v>14</v>
      </c>
      <c r="AA18" s="306">
        <v>7</v>
      </c>
      <c r="AB18" s="308">
        <v>9</v>
      </c>
      <c r="AC18" s="309">
        <v>8</v>
      </c>
      <c r="AD18" s="2"/>
      <c r="AE18" s="2"/>
      <c r="AF18" s="2"/>
      <c r="AG18" s="2"/>
    </row>
    <row r="19" spans="1:33" ht="20.25" thickBot="1" x14ac:dyDescent="0.25">
      <c r="A19" s="218">
        <v>15</v>
      </c>
      <c r="B19" s="119">
        <v>24</v>
      </c>
      <c r="C19" s="153" t="s">
        <v>126</v>
      </c>
      <c r="D19" s="42">
        <f>SUM(F19:AC19)</f>
        <v>91</v>
      </c>
      <c r="E19" s="375">
        <v>0</v>
      </c>
      <c r="F19" s="299">
        <v>25</v>
      </c>
      <c r="G19" s="300">
        <v>22</v>
      </c>
      <c r="H19" s="301">
        <v>22</v>
      </c>
      <c r="I19" s="280"/>
      <c r="J19" s="360"/>
      <c r="K19" s="144"/>
      <c r="L19" s="280"/>
      <c r="M19" s="360"/>
      <c r="N19" s="144"/>
      <c r="O19" s="681"/>
      <c r="P19" s="655"/>
      <c r="Q19" s="309">
        <v>22</v>
      </c>
      <c r="R19" s="668"/>
      <c r="S19" s="668"/>
      <c r="T19" s="668"/>
      <c r="U19" s="668"/>
      <c r="V19" s="668"/>
      <c r="W19" s="336"/>
      <c r="X19" s="306"/>
      <c r="Y19" s="308"/>
      <c r="Z19" s="309"/>
      <c r="AA19" s="306"/>
      <c r="AB19" s="308"/>
      <c r="AC19" s="309"/>
      <c r="AD19" s="2"/>
      <c r="AE19" s="2"/>
    </row>
    <row r="20" spans="1:33" ht="19.5" x14ac:dyDescent="0.2">
      <c r="A20" s="219">
        <v>16</v>
      </c>
      <c r="B20" s="119">
        <v>65</v>
      </c>
      <c r="C20" s="153" t="s">
        <v>41</v>
      </c>
      <c r="D20" s="148">
        <f>SUM(F20:AC20)</f>
        <v>63</v>
      </c>
      <c r="E20" s="375">
        <f>SUM(D19-D20)</f>
        <v>28</v>
      </c>
      <c r="F20" s="352">
        <v>7</v>
      </c>
      <c r="G20" s="721"/>
      <c r="H20" s="783"/>
      <c r="I20" s="316">
        <v>11</v>
      </c>
      <c r="J20" s="314">
        <v>8</v>
      </c>
      <c r="K20" s="315">
        <v>9</v>
      </c>
      <c r="L20" s="316">
        <v>8</v>
      </c>
      <c r="M20" s="314">
        <v>10</v>
      </c>
      <c r="N20" s="315">
        <v>10</v>
      </c>
      <c r="O20" s="306"/>
      <c r="P20" s="308"/>
      <c r="Q20" s="309"/>
      <c r="R20" s="668"/>
      <c r="S20" s="668"/>
      <c r="T20" s="668"/>
      <c r="U20" s="668"/>
      <c r="V20" s="668"/>
      <c r="W20" s="336"/>
      <c r="X20" s="278"/>
      <c r="Y20" s="274"/>
      <c r="Z20" s="279"/>
      <c r="AA20" s="278"/>
      <c r="AB20" s="274"/>
      <c r="AC20" s="279"/>
      <c r="AD20" s="2"/>
      <c r="AE20" s="2"/>
    </row>
    <row r="21" spans="1:33" ht="19.5" x14ac:dyDescent="0.2">
      <c r="A21" s="217">
        <v>17</v>
      </c>
      <c r="B21" s="119">
        <v>32</v>
      </c>
      <c r="C21" s="153" t="s">
        <v>136</v>
      </c>
      <c r="D21" s="42">
        <f>SUM(F21:AC21)</f>
        <v>61</v>
      </c>
      <c r="E21" s="375">
        <f>SUM(D20-D21)</f>
        <v>2</v>
      </c>
      <c r="F21" s="728"/>
      <c r="G21" s="717"/>
      <c r="H21" s="279" t="s">
        <v>6</v>
      </c>
      <c r="I21" s="276"/>
      <c r="J21" s="273"/>
      <c r="K21" s="143"/>
      <c r="L21" s="306">
        <v>5</v>
      </c>
      <c r="M21" s="308">
        <v>5</v>
      </c>
      <c r="N21" s="307">
        <v>6</v>
      </c>
      <c r="O21" s="306"/>
      <c r="P21" s="308"/>
      <c r="Q21" s="309"/>
      <c r="R21" s="669"/>
      <c r="S21" s="669"/>
      <c r="T21" s="669"/>
      <c r="U21" s="669"/>
      <c r="V21" s="669"/>
      <c r="W21" s="798"/>
      <c r="X21" s="294">
        <v>12</v>
      </c>
      <c r="Y21" s="295">
        <v>12</v>
      </c>
      <c r="Z21" s="296">
        <v>12</v>
      </c>
      <c r="AA21" s="306">
        <v>4</v>
      </c>
      <c r="AB21" s="308">
        <v>5</v>
      </c>
      <c r="AC21" s="309" t="s">
        <v>6</v>
      </c>
      <c r="AD21" s="2"/>
      <c r="AE21" s="2"/>
    </row>
    <row r="22" spans="1:33" ht="20.25" thickBot="1" x14ac:dyDescent="0.25">
      <c r="A22" s="217">
        <v>18</v>
      </c>
      <c r="B22" s="119">
        <v>246</v>
      </c>
      <c r="C22" s="153" t="s">
        <v>42</v>
      </c>
      <c r="D22" s="42">
        <f>SUM(F22:AC22)</f>
        <v>59</v>
      </c>
      <c r="E22" s="375">
        <f>SUM(D21-D22)</f>
        <v>2</v>
      </c>
      <c r="F22" s="728"/>
      <c r="G22" s="274">
        <v>3</v>
      </c>
      <c r="H22" s="279">
        <v>8</v>
      </c>
      <c r="I22" s="306">
        <v>10</v>
      </c>
      <c r="J22" s="308">
        <v>10</v>
      </c>
      <c r="K22" s="307">
        <v>11</v>
      </c>
      <c r="L22" s="306">
        <v>10</v>
      </c>
      <c r="M22" s="308">
        <v>7</v>
      </c>
      <c r="N22" s="692"/>
      <c r="O22" s="306"/>
      <c r="P22" s="308"/>
      <c r="Q22" s="309"/>
      <c r="R22" s="669"/>
      <c r="S22" s="669"/>
      <c r="T22" s="669"/>
      <c r="U22" s="669"/>
      <c r="V22" s="669"/>
      <c r="W22" s="798"/>
      <c r="X22" s="278"/>
      <c r="Y22" s="274"/>
      <c r="Z22" s="279"/>
      <c r="AA22" s="278"/>
      <c r="AB22" s="274"/>
      <c r="AC22" s="279"/>
      <c r="AD22" s="2"/>
      <c r="AE22" s="2"/>
    </row>
    <row r="23" spans="1:33" ht="19.5" x14ac:dyDescent="0.2">
      <c r="A23" s="217">
        <v>19</v>
      </c>
      <c r="B23" s="111">
        <v>61</v>
      </c>
      <c r="C23" s="42" t="s">
        <v>35</v>
      </c>
      <c r="D23" s="148">
        <f>SUM(F23:AC23)</f>
        <v>56</v>
      </c>
      <c r="E23" s="375">
        <f>SUM(D18-D23)</f>
        <v>39</v>
      </c>
      <c r="F23" s="728"/>
      <c r="G23" s="717"/>
      <c r="H23" s="279" t="s">
        <v>6</v>
      </c>
      <c r="I23" s="278"/>
      <c r="J23" s="274"/>
      <c r="K23" s="146"/>
      <c r="L23" s="276"/>
      <c r="M23" s="273"/>
      <c r="N23" s="143"/>
      <c r="O23" s="306"/>
      <c r="P23" s="308"/>
      <c r="Q23" s="309"/>
      <c r="R23" s="669"/>
      <c r="S23" s="669"/>
      <c r="T23" s="669"/>
      <c r="U23" s="669"/>
      <c r="V23" s="669"/>
      <c r="W23" s="798"/>
      <c r="X23" s="276"/>
      <c r="Y23" s="273"/>
      <c r="Z23" s="416"/>
      <c r="AA23" s="795">
        <v>18</v>
      </c>
      <c r="AB23" s="796">
        <v>18</v>
      </c>
      <c r="AC23" s="309">
        <v>20</v>
      </c>
      <c r="AD23" s="2"/>
      <c r="AE23" s="2"/>
    </row>
    <row r="24" spans="1:33" ht="20.25" thickBot="1" x14ac:dyDescent="0.25">
      <c r="A24" s="218">
        <v>20</v>
      </c>
      <c r="B24" s="119" t="s">
        <v>139</v>
      </c>
      <c r="C24" s="153" t="s">
        <v>84</v>
      </c>
      <c r="D24" s="42">
        <f>SUM(F24:AC24)</f>
        <v>47</v>
      </c>
      <c r="E24" s="375">
        <f>SUM(D23-D24)</f>
        <v>9</v>
      </c>
      <c r="F24" s="377">
        <v>10</v>
      </c>
      <c r="G24" s="760"/>
      <c r="H24" s="761"/>
      <c r="I24" s="377"/>
      <c r="J24" s="357"/>
      <c r="K24" s="406"/>
      <c r="L24" s="320">
        <v>15</v>
      </c>
      <c r="M24" s="318">
        <v>9</v>
      </c>
      <c r="N24" s="319">
        <v>13</v>
      </c>
      <c r="O24" s="306"/>
      <c r="P24" s="308"/>
      <c r="Q24" s="309"/>
      <c r="R24" s="668"/>
      <c r="S24" s="668"/>
      <c r="T24" s="668"/>
      <c r="U24" s="668"/>
      <c r="V24" s="668"/>
      <c r="W24" s="336"/>
      <c r="X24" s="276"/>
      <c r="Y24" s="273"/>
      <c r="Z24" s="416"/>
      <c r="AA24" s="276"/>
      <c r="AB24" s="273"/>
      <c r="AC24" s="416"/>
      <c r="AD24" s="2"/>
      <c r="AE24" s="2"/>
    </row>
    <row r="25" spans="1:33" ht="20.25" thickBot="1" x14ac:dyDescent="0.25">
      <c r="A25" s="242">
        <v>21</v>
      </c>
      <c r="B25" s="119">
        <v>20</v>
      </c>
      <c r="C25" s="153" t="s">
        <v>133</v>
      </c>
      <c r="D25" s="42">
        <f>SUM(F25:AC25)</f>
        <v>46</v>
      </c>
      <c r="E25" s="375">
        <f>SUM(D24-D25)</f>
        <v>1</v>
      </c>
      <c r="F25" s="759"/>
      <c r="G25" s="729"/>
      <c r="H25" s="324">
        <v>10</v>
      </c>
      <c r="I25" s="322"/>
      <c r="J25" s="323"/>
      <c r="K25" s="363"/>
      <c r="L25" s="322"/>
      <c r="M25" s="323"/>
      <c r="N25" s="363"/>
      <c r="O25" s="306"/>
      <c r="P25" s="308"/>
      <c r="Q25" s="309"/>
      <c r="R25" s="793"/>
      <c r="S25" s="793"/>
      <c r="T25" s="793"/>
      <c r="U25" s="793"/>
      <c r="V25" s="793"/>
      <c r="W25" s="348"/>
      <c r="X25" s="278"/>
      <c r="Y25" s="274"/>
      <c r="Z25" s="279"/>
      <c r="AA25" s="306">
        <v>11</v>
      </c>
      <c r="AB25" s="308">
        <v>12</v>
      </c>
      <c r="AC25" s="309">
        <v>13</v>
      </c>
    </row>
    <row r="26" spans="1:33" ht="19.5" x14ac:dyDescent="0.2">
      <c r="A26" s="349">
        <v>22</v>
      </c>
      <c r="B26" s="119">
        <v>369</v>
      </c>
      <c r="C26" s="153" t="s">
        <v>131</v>
      </c>
      <c r="D26" s="148">
        <f>SUM(F26:AC26)</f>
        <v>34</v>
      </c>
      <c r="E26" s="375">
        <f>SUM(D25-D26)</f>
        <v>12</v>
      </c>
      <c r="F26" s="278">
        <v>8</v>
      </c>
      <c r="G26" s="717"/>
      <c r="H26" s="279">
        <v>7</v>
      </c>
      <c r="I26" s="306">
        <v>12</v>
      </c>
      <c r="J26" s="308">
        <v>7</v>
      </c>
      <c r="K26" s="692"/>
      <c r="L26" s="278"/>
      <c r="M26" s="274"/>
      <c r="N26" s="146"/>
      <c r="O26" s="306"/>
      <c r="P26" s="308"/>
      <c r="Q26" s="309"/>
      <c r="R26" s="383"/>
      <c r="S26" s="274"/>
      <c r="T26" s="274"/>
      <c r="U26" s="274"/>
      <c r="V26" s="274"/>
      <c r="W26" s="146"/>
      <c r="X26" s="278"/>
      <c r="Y26" s="274"/>
      <c r="Z26" s="279"/>
      <c r="AA26" s="278"/>
      <c r="AB26" s="274"/>
      <c r="AC26" s="279"/>
    </row>
    <row r="27" spans="1:33" ht="19.5" x14ac:dyDescent="0.2">
      <c r="A27" s="219">
        <v>23</v>
      </c>
      <c r="B27" s="119">
        <v>52</v>
      </c>
      <c r="C27" s="153" t="s">
        <v>33</v>
      </c>
      <c r="D27" s="42">
        <f>SUM(F27:AC27)</f>
        <v>26</v>
      </c>
      <c r="E27" s="375">
        <f>SUM(D26-D27)</f>
        <v>8</v>
      </c>
      <c r="F27" s="728"/>
      <c r="G27" s="717"/>
      <c r="H27" s="279">
        <v>5</v>
      </c>
      <c r="I27" s="276"/>
      <c r="J27" s="273"/>
      <c r="K27" s="143"/>
      <c r="L27" s="276"/>
      <c r="M27" s="273"/>
      <c r="N27" s="143"/>
      <c r="O27" s="306"/>
      <c r="P27" s="308"/>
      <c r="Q27" s="309"/>
      <c r="R27" s="794"/>
      <c r="S27" s="295"/>
      <c r="T27" s="295"/>
      <c r="U27" s="295"/>
      <c r="V27" s="295"/>
      <c r="W27" s="398"/>
      <c r="X27" s="276"/>
      <c r="Y27" s="273"/>
      <c r="Z27" s="416"/>
      <c r="AA27" s="306">
        <v>9</v>
      </c>
      <c r="AB27" s="308">
        <v>6</v>
      </c>
      <c r="AC27" s="309">
        <v>6</v>
      </c>
    </row>
    <row r="28" spans="1:33" ht="20.25" thickBot="1" x14ac:dyDescent="0.25">
      <c r="A28" s="217">
        <v>24</v>
      </c>
      <c r="B28" s="119">
        <v>142</v>
      </c>
      <c r="C28" s="153" t="s">
        <v>135</v>
      </c>
      <c r="D28" s="42">
        <f>SUM(F28:AC28)</f>
        <v>26</v>
      </c>
      <c r="E28" s="375">
        <f>SUM(D27-D28)</f>
        <v>0</v>
      </c>
      <c r="F28" s="728"/>
      <c r="G28" s="717"/>
      <c r="H28" s="279">
        <v>2</v>
      </c>
      <c r="I28" s="306">
        <v>5</v>
      </c>
      <c r="J28" s="308" t="s">
        <v>6</v>
      </c>
      <c r="K28" s="307" t="s">
        <v>6</v>
      </c>
      <c r="L28" s="278"/>
      <c r="M28" s="274"/>
      <c r="N28" s="146"/>
      <c r="O28" s="306"/>
      <c r="P28" s="308"/>
      <c r="Q28" s="309"/>
      <c r="R28" s="794"/>
      <c r="S28" s="295"/>
      <c r="T28" s="295"/>
      <c r="U28" s="295"/>
      <c r="V28" s="295"/>
      <c r="W28" s="398"/>
      <c r="X28" s="276"/>
      <c r="Y28" s="273"/>
      <c r="Z28" s="416"/>
      <c r="AA28" s="306">
        <v>5</v>
      </c>
      <c r="AB28" s="308">
        <v>7</v>
      </c>
      <c r="AC28" s="309">
        <v>7</v>
      </c>
    </row>
    <row r="29" spans="1:33" ht="20.25" thickBot="1" x14ac:dyDescent="0.25">
      <c r="A29" s="218">
        <v>25</v>
      </c>
      <c r="B29" s="119">
        <v>4</v>
      </c>
      <c r="C29" s="153" t="s">
        <v>127</v>
      </c>
      <c r="D29" s="148">
        <f>SUM(F29:AC29)</f>
        <v>25</v>
      </c>
      <c r="E29" s="375">
        <f>SUM(D28-D29)</f>
        <v>1</v>
      </c>
      <c r="F29" s="745"/>
      <c r="G29" s="726"/>
      <c r="H29" s="301">
        <v>25</v>
      </c>
      <c r="I29" s="280"/>
      <c r="J29" s="360"/>
      <c r="K29" s="144"/>
      <c r="L29" s="280"/>
      <c r="M29" s="360"/>
      <c r="N29" s="144"/>
      <c r="O29" s="306"/>
      <c r="P29" s="308"/>
      <c r="Q29" s="309"/>
      <c r="R29" s="794"/>
      <c r="S29" s="295"/>
      <c r="T29" s="295"/>
      <c r="U29" s="295"/>
      <c r="V29" s="295"/>
      <c r="W29" s="398"/>
      <c r="X29" s="278"/>
      <c r="Y29" s="274"/>
      <c r="Z29" s="279"/>
      <c r="AA29" s="278"/>
      <c r="AB29" s="274"/>
      <c r="AC29" s="279"/>
    </row>
    <row r="30" spans="1:33" ht="19.5" x14ac:dyDescent="0.2">
      <c r="A30" s="243">
        <v>26</v>
      </c>
      <c r="B30" s="119">
        <v>477</v>
      </c>
      <c r="C30" s="153" t="s">
        <v>128</v>
      </c>
      <c r="D30" s="42">
        <f>SUM(F30:AC30)</f>
        <v>20</v>
      </c>
      <c r="E30" s="375">
        <f>SUM(D29-D30)</f>
        <v>5</v>
      </c>
      <c r="F30" s="352">
        <v>20</v>
      </c>
      <c r="G30" s="721"/>
      <c r="H30" s="783"/>
      <c r="I30" s="361"/>
      <c r="J30" s="290"/>
      <c r="K30" s="145"/>
      <c r="L30" s="275"/>
      <c r="M30" s="412"/>
      <c r="N30" s="559"/>
      <c r="O30" s="306"/>
      <c r="P30" s="308"/>
      <c r="Q30" s="309"/>
      <c r="R30" s="415"/>
      <c r="S30" s="357"/>
      <c r="T30" s="357"/>
      <c r="U30" s="357"/>
      <c r="V30" s="357"/>
      <c r="W30" s="406"/>
      <c r="X30" s="278"/>
      <c r="Y30" s="274"/>
      <c r="Z30" s="279"/>
      <c r="AA30" s="278"/>
      <c r="AB30" s="274"/>
      <c r="AC30" s="279"/>
    </row>
    <row r="31" spans="1:33" ht="20.25" thickBot="1" x14ac:dyDescent="0.25">
      <c r="A31" s="244">
        <v>27</v>
      </c>
      <c r="B31" s="119">
        <v>179</v>
      </c>
      <c r="C31" s="153" t="s">
        <v>184</v>
      </c>
      <c r="D31" s="42">
        <f>SUM(F31:AC31)</f>
        <v>14</v>
      </c>
      <c r="E31" s="375">
        <f>SUM(D30-D31)</f>
        <v>6</v>
      </c>
      <c r="F31" s="278"/>
      <c r="G31" s="274"/>
      <c r="H31" s="279"/>
      <c r="I31" s="278"/>
      <c r="J31" s="274"/>
      <c r="K31" s="146"/>
      <c r="L31" s="278"/>
      <c r="M31" s="274"/>
      <c r="N31" s="146"/>
      <c r="O31" s="681"/>
      <c r="P31" s="655"/>
      <c r="Q31" s="309">
        <v>14</v>
      </c>
      <c r="R31" s="415"/>
      <c r="S31" s="357"/>
      <c r="T31" s="357"/>
      <c r="U31" s="357"/>
      <c r="V31" s="357"/>
      <c r="W31" s="406"/>
      <c r="X31" s="278"/>
      <c r="Y31" s="274"/>
      <c r="Z31" s="279"/>
      <c r="AA31" s="278"/>
      <c r="AB31" s="274"/>
      <c r="AC31" s="279"/>
    </row>
    <row r="32" spans="1:33" ht="19.5" x14ac:dyDescent="0.2">
      <c r="A32" s="245">
        <v>28</v>
      </c>
      <c r="B32" s="119" t="s">
        <v>202</v>
      </c>
      <c r="C32" s="153" t="s">
        <v>201</v>
      </c>
      <c r="D32" s="148">
        <f>SUM(F32:AC32)</f>
        <v>11</v>
      </c>
      <c r="E32" s="375">
        <f>SUM(D31-D32)</f>
        <v>3</v>
      </c>
      <c r="F32" s="278"/>
      <c r="G32" s="274"/>
      <c r="H32" s="279"/>
      <c r="I32" s="278"/>
      <c r="J32" s="274"/>
      <c r="K32" s="146"/>
      <c r="L32" s="278"/>
      <c r="M32" s="274"/>
      <c r="N32" s="146"/>
      <c r="O32" s="306"/>
      <c r="P32" s="308"/>
      <c r="Q32" s="309"/>
      <c r="R32" s="670"/>
      <c r="S32" s="671"/>
      <c r="T32" s="671"/>
      <c r="U32" s="671"/>
      <c r="V32" s="671"/>
      <c r="W32" s="672"/>
      <c r="X32" s="276"/>
      <c r="Y32" s="273"/>
      <c r="Z32" s="416"/>
      <c r="AA32" s="681"/>
      <c r="AB32" s="655"/>
      <c r="AC32" s="309">
        <v>11</v>
      </c>
    </row>
    <row r="33" spans="1:29" ht="19.5" x14ac:dyDescent="0.2">
      <c r="A33" s="245">
        <v>29</v>
      </c>
      <c r="B33" s="119">
        <v>8</v>
      </c>
      <c r="C33" s="153" t="s">
        <v>132</v>
      </c>
      <c r="D33" s="42">
        <f>SUM(F33:AC33)</f>
        <v>9</v>
      </c>
      <c r="E33" s="375">
        <f>SUM(D32-D33)</f>
        <v>2</v>
      </c>
      <c r="F33" s="278">
        <v>9</v>
      </c>
      <c r="G33" s="717"/>
      <c r="H33" s="755"/>
      <c r="I33" s="276"/>
      <c r="J33" s="273"/>
      <c r="K33" s="143"/>
      <c r="L33" s="276"/>
      <c r="M33" s="273"/>
      <c r="N33" s="146"/>
      <c r="O33" s="306"/>
      <c r="P33" s="308"/>
      <c r="Q33" s="309"/>
      <c r="R33" s="415"/>
      <c r="S33" s="357"/>
      <c r="T33" s="357"/>
      <c r="U33" s="357"/>
      <c r="V33" s="357"/>
      <c r="W33" s="406"/>
      <c r="X33" s="276"/>
      <c r="Y33" s="273"/>
      <c r="Z33" s="416"/>
      <c r="AA33" s="276"/>
      <c r="AB33" s="273"/>
      <c r="AC33" s="416"/>
    </row>
    <row r="34" spans="1:29" ht="20.25" thickBot="1" x14ac:dyDescent="0.25">
      <c r="A34" s="245">
        <v>30</v>
      </c>
      <c r="B34" s="112">
        <v>110</v>
      </c>
      <c r="C34" s="42" t="s">
        <v>170</v>
      </c>
      <c r="D34" s="42">
        <f>SUM(F34:AC34)</f>
        <v>9</v>
      </c>
      <c r="E34" s="376">
        <f>SUM(D33-D34)</f>
        <v>0</v>
      </c>
      <c r="F34" s="377"/>
      <c r="G34" s="357"/>
      <c r="H34" s="378"/>
      <c r="I34" s="695"/>
      <c r="J34" s="312">
        <v>9</v>
      </c>
      <c r="K34" s="683"/>
      <c r="L34" s="299"/>
      <c r="M34" s="300"/>
      <c r="N34" s="251"/>
      <c r="O34" s="306"/>
      <c r="P34" s="308"/>
      <c r="Q34" s="309"/>
      <c r="R34" s="415"/>
      <c r="S34" s="357"/>
      <c r="T34" s="357"/>
      <c r="U34" s="357"/>
      <c r="V34" s="357"/>
      <c r="W34" s="406"/>
      <c r="X34" s="276"/>
      <c r="Y34" s="273"/>
      <c r="Z34" s="416"/>
      <c r="AA34" s="276"/>
      <c r="AB34" s="273"/>
      <c r="AC34" s="416"/>
    </row>
    <row r="35" spans="1:29" ht="20.25" thickBot="1" x14ac:dyDescent="0.25">
      <c r="A35" s="245">
        <v>31</v>
      </c>
      <c r="B35" s="156">
        <v>78</v>
      </c>
      <c r="C35" s="154" t="s">
        <v>203</v>
      </c>
      <c r="D35" s="148">
        <f>SUM(F35:AC35)</f>
        <v>9</v>
      </c>
      <c r="E35" s="408">
        <f>SUM(D34-D35)</f>
        <v>0</v>
      </c>
      <c r="F35" s="322"/>
      <c r="G35" s="323"/>
      <c r="H35" s="324"/>
      <c r="I35" s="403"/>
      <c r="J35" s="404"/>
      <c r="K35" s="407"/>
      <c r="L35" s="352"/>
      <c r="M35" s="329"/>
      <c r="N35" s="366"/>
      <c r="O35" s="306"/>
      <c r="P35" s="308"/>
      <c r="Q35" s="309"/>
      <c r="R35" s="670"/>
      <c r="S35" s="671"/>
      <c r="T35" s="671"/>
      <c r="U35" s="671"/>
      <c r="V35" s="671"/>
      <c r="W35" s="672"/>
      <c r="X35" s="276"/>
      <c r="Y35" s="273"/>
      <c r="Z35" s="416"/>
      <c r="AA35" s="681"/>
      <c r="AB35" s="655"/>
      <c r="AC35" s="309">
        <v>9</v>
      </c>
    </row>
    <row r="36" spans="1:29" ht="20.25" thickBot="1" x14ac:dyDescent="0.25">
      <c r="A36" s="245">
        <v>32</v>
      </c>
      <c r="B36" s="156">
        <v>23</v>
      </c>
      <c r="C36" s="154" t="s">
        <v>178</v>
      </c>
      <c r="D36" s="42">
        <f>SUM(F36:AC36)</f>
        <v>8</v>
      </c>
      <c r="E36" s="376">
        <f>SUM(D35-D36)</f>
        <v>1</v>
      </c>
      <c r="F36" s="482"/>
      <c r="G36" s="483"/>
      <c r="H36" s="484"/>
      <c r="I36" s="403"/>
      <c r="J36" s="404"/>
      <c r="K36" s="407"/>
      <c r="L36" s="785"/>
      <c r="M36" s="788"/>
      <c r="N36" s="790">
        <v>8</v>
      </c>
      <c r="O36" s="306"/>
      <c r="P36" s="308"/>
      <c r="Q36" s="309"/>
      <c r="R36" s="415"/>
      <c r="S36" s="357"/>
      <c r="T36" s="357"/>
      <c r="U36" s="357"/>
      <c r="V36" s="357"/>
      <c r="W36" s="406"/>
      <c r="X36" s="276"/>
      <c r="Y36" s="273"/>
      <c r="Z36" s="416"/>
      <c r="AA36" s="276"/>
      <c r="AB36" s="273"/>
      <c r="AC36" s="416"/>
    </row>
    <row r="37" spans="1:29" ht="20.25" thickBot="1" x14ac:dyDescent="0.25">
      <c r="A37" s="245">
        <v>33</v>
      </c>
      <c r="B37" s="409">
        <v>21</v>
      </c>
      <c r="C37" s="149" t="s">
        <v>40</v>
      </c>
      <c r="D37" s="148">
        <f>SUM(F37:AC37)</f>
        <v>7</v>
      </c>
      <c r="E37" s="375">
        <f>SUM(D36-D37)</f>
        <v>1</v>
      </c>
      <c r="F37" s="762"/>
      <c r="G37" s="483">
        <v>1</v>
      </c>
      <c r="H37" s="764"/>
      <c r="I37" s="487">
        <v>6</v>
      </c>
      <c r="J37" s="488" t="s">
        <v>6</v>
      </c>
      <c r="K37" s="489" t="s">
        <v>6</v>
      </c>
      <c r="L37" s="786"/>
      <c r="M37" s="789"/>
      <c r="N37" s="791"/>
      <c r="O37" s="320"/>
      <c r="P37" s="318"/>
      <c r="Q37" s="321"/>
      <c r="R37" s="670"/>
      <c r="S37" s="671"/>
      <c r="T37" s="671"/>
      <c r="U37" s="671"/>
      <c r="V37" s="671"/>
      <c r="W37" s="672"/>
      <c r="X37" s="800"/>
      <c r="Y37" s="799"/>
      <c r="Z37" s="801"/>
      <c r="AA37" s="802"/>
      <c r="AB37" s="517"/>
      <c r="AC37" s="803"/>
    </row>
    <row r="38" spans="1:29" ht="20.25" thickBot="1" x14ac:dyDescent="0.25">
      <c r="A38" s="245">
        <v>34</v>
      </c>
      <c r="B38" s="156">
        <v>145</v>
      </c>
      <c r="C38" s="154" t="s">
        <v>179</v>
      </c>
      <c r="D38" s="148">
        <f>SUM(F38:AC38)</f>
        <v>6</v>
      </c>
      <c r="E38" s="408">
        <f>SUM(D37-D38)</f>
        <v>1</v>
      </c>
      <c r="F38" s="482"/>
      <c r="G38" s="483"/>
      <c r="H38" s="484"/>
      <c r="I38" s="403"/>
      <c r="J38" s="404"/>
      <c r="K38" s="407"/>
      <c r="L38" s="787">
        <v>6</v>
      </c>
      <c r="M38" s="788"/>
      <c r="N38" s="792"/>
      <c r="O38" s="320"/>
      <c r="P38" s="318"/>
      <c r="Q38" s="321"/>
      <c r="R38" s="415"/>
      <c r="S38" s="357"/>
      <c r="T38" s="357"/>
      <c r="U38" s="357"/>
      <c r="V38" s="357"/>
      <c r="W38" s="406"/>
      <c r="X38" s="276"/>
      <c r="Y38" s="273"/>
      <c r="Z38" s="416"/>
      <c r="AA38" s="276"/>
      <c r="AB38" s="273"/>
      <c r="AC38" s="416"/>
    </row>
    <row r="39" spans="1:29" ht="20.25" thickBot="1" x14ac:dyDescent="0.25">
      <c r="A39" s="245">
        <v>35</v>
      </c>
      <c r="B39" s="156">
        <v>55</v>
      </c>
      <c r="C39" s="154" t="s">
        <v>137</v>
      </c>
      <c r="D39" s="148">
        <f>SUM(F39:AC39)</f>
        <v>0</v>
      </c>
      <c r="E39" s="375">
        <f>SUM(D38-D39)</f>
        <v>6</v>
      </c>
      <c r="F39" s="762"/>
      <c r="G39" s="763"/>
      <c r="H39" s="765" t="s">
        <v>6</v>
      </c>
      <c r="I39" s="403"/>
      <c r="J39" s="404"/>
      <c r="K39" s="407"/>
      <c r="L39" s="482"/>
      <c r="M39" s="483"/>
      <c r="N39" s="485"/>
      <c r="O39" s="320"/>
      <c r="P39" s="318"/>
      <c r="Q39" s="321"/>
      <c r="R39" s="670"/>
      <c r="S39" s="671"/>
      <c r="T39" s="671"/>
      <c r="U39" s="671"/>
      <c r="V39" s="671"/>
      <c r="W39" s="672"/>
      <c r="X39" s="276"/>
      <c r="Y39" s="273"/>
      <c r="Z39" s="416"/>
      <c r="AA39" s="276"/>
      <c r="AB39" s="273"/>
      <c r="AC39" s="416"/>
    </row>
    <row r="40" spans="1:29" ht="20.25" thickBot="1" x14ac:dyDescent="0.25">
      <c r="A40" s="245">
        <v>36</v>
      </c>
      <c r="B40" s="156">
        <v>71</v>
      </c>
      <c r="C40" s="154" t="s">
        <v>204</v>
      </c>
      <c r="D40" s="42">
        <f>SUM(F40:AC40)</f>
        <v>0</v>
      </c>
      <c r="E40" s="408">
        <f>SUM(D39-D40)</f>
        <v>0</v>
      </c>
      <c r="F40" s="299"/>
      <c r="G40" s="300"/>
      <c r="H40" s="301"/>
      <c r="I40" s="403"/>
      <c r="J40" s="404"/>
      <c r="K40" s="407"/>
      <c r="L40" s="299"/>
      <c r="M40" s="300"/>
      <c r="N40" s="251"/>
      <c r="O40" s="310"/>
      <c r="P40" s="312"/>
      <c r="Q40" s="313"/>
      <c r="R40" s="670"/>
      <c r="S40" s="671"/>
      <c r="T40" s="671"/>
      <c r="U40" s="671"/>
      <c r="V40" s="671"/>
      <c r="W40" s="672"/>
      <c r="X40" s="280"/>
      <c r="Y40" s="360"/>
      <c r="Z40" s="515"/>
      <c r="AA40" s="310" t="s">
        <v>6</v>
      </c>
      <c r="AB40" s="312" t="s">
        <v>6</v>
      </c>
      <c r="AC40" s="313" t="s">
        <v>6</v>
      </c>
    </row>
    <row r="41" spans="1:29" ht="13.5" thickBot="1" x14ac:dyDescent="0.25">
      <c r="A41" s="607" t="s">
        <v>53</v>
      </c>
      <c r="B41" s="608"/>
      <c r="C41" s="608"/>
      <c r="D41" s="66">
        <f t="shared" ref="D41" si="0">SUM(F41:W41)</f>
        <v>200</v>
      </c>
      <c r="F41" s="82"/>
      <c r="G41" s="370">
        <v>1</v>
      </c>
      <c r="H41" s="371">
        <v>1</v>
      </c>
      <c r="I41" s="372">
        <v>66</v>
      </c>
      <c r="J41" s="373">
        <v>66</v>
      </c>
      <c r="K41" s="371">
        <v>66</v>
      </c>
      <c r="L41" s="372"/>
      <c r="M41" s="373"/>
      <c r="N41" s="371"/>
      <c r="O41" s="486"/>
      <c r="P41" s="160"/>
      <c r="Q41" s="161"/>
      <c r="R41" s="9"/>
      <c r="S41" s="6"/>
      <c r="T41" s="6"/>
      <c r="U41" s="6"/>
      <c r="V41" s="6"/>
      <c r="W41" s="6"/>
      <c r="X41" s="391"/>
      <c r="Y41" s="392"/>
      <c r="Z41" s="393"/>
      <c r="AA41" s="391"/>
      <c r="AB41" s="392"/>
      <c r="AC41" s="393"/>
    </row>
    <row r="42" spans="1:29" x14ac:dyDescent="0.2">
      <c r="F42" s="63">
        <f t="shared" ref="F42:N42" si="1">SUM(F5:F41)-221</f>
        <v>-50</v>
      </c>
      <c r="G42" s="63">
        <f t="shared" si="1"/>
        <v>-121</v>
      </c>
      <c r="H42" s="63">
        <f t="shared" si="1"/>
        <v>-62</v>
      </c>
      <c r="I42" s="63">
        <f t="shared" si="1"/>
        <v>33</v>
      </c>
      <c r="J42" s="63">
        <f t="shared" si="1"/>
        <v>51</v>
      </c>
      <c r="K42" s="63">
        <f t="shared" si="1"/>
        <v>24</v>
      </c>
      <c r="L42" s="63">
        <f t="shared" si="1"/>
        <v>-13</v>
      </c>
      <c r="M42" s="63">
        <f t="shared" si="1"/>
        <v>-18</v>
      </c>
      <c r="N42" s="63">
        <f t="shared" si="1"/>
        <v>-15</v>
      </c>
      <c r="O42" s="63">
        <f>SUM(O5:O41)-221</f>
        <v>-112</v>
      </c>
      <c r="P42" s="63">
        <f>SUM(P5:P41)-221</f>
        <v>-112</v>
      </c>
      <c r="Q42" s="63">
        <f>SUM(Q5:Q41)-221</f>
        <v>-78</v>
      </c>
    </row>
  </sheetData>
  <sortState xmlns:xlrd2="http://schemas.microsoft.com/office/spreadsheetml/2017/richdata2" ref="B5:AC40">
    <sortCondition descending="1" ref="D5:D40"/>
  </sortState>
  <mergeCells count="24">
    <mergeCell ref="R3:T3"/>
    <mergeCell ref="U3:W3"/>
    <mergeCell ref="A1:C2"/>
    <mergeCell ref="F1:H1"/>
    <mergeCell ref="I1:K1"/>
    <mergeCell ref="L1:N1"/>
    <mergeCell ref="O1:Q1"/>
    <mergeCell ref="D2:E3"/>
    <mergeCell ref="F2:H2"/>
    <mergeCell ref="I2:K2"/>
    <mergeCell ref="L2:N2"/>
    <mergeCell ref="O2:Q2"/>
    <mergeCell ref="A3:C3"/>
    <mergeCell ref="A41:C41"/>
    <mergeCell ref="F3:H3"/>
    <mergeCell ref="I3:K3"/>
    <mergeCell ref="L3:N3"/>
    <mergeCell ref="O3:Q3"/>
    <mergeCell ref="X1:Z1"/>
    <mergeCell ref="AA1:AC1"/>
    <mergeCell ref="X2:Z2"/>
    <mergeCell ref="AA2:AC2"/>
    <mergeCell ref="X3:Z3"/>
    <mergeCell ref="AA3:AC3"/>
  </mergeCells>
  <phoneticPr fontId="0" type="noConversion"/>
  <conditionalFormatting sqref="B5:B40">
    <cfRule type="duplicateValues" dxfId="95" priority="11"/>
    <cfRule type="duplicateValues" dxfId="94" priority="12"/>
  </conditionalFormatting>
  <conditionalFormatting sqref="F42:Q42">
    <cfRule type="cellIs" dxfId="93" priority="9" operator="equal">
      <formula>-221</formula>
    </cfRule>
    <cfRule type="cellIs" dxfId="92" priority="10" operator="equal">
      <formula>0</formula>
    </cfRule>
  </conditionalFormatting>
  <conditionalFormatting sqref="F5:W5 F6:N24 R6:W27 O6:Q40 I25:N25 F26:N26 I27:N27">
    <cfRule type="cellIs" dxfId="91" priority="25" operator="equal">
      <formula>20</formula>
    </cfRule>
    <cfRule type="cellIs" dxfId="90" priority="26" operator="equal">
      <formula>22</formula>
    </cfRule>
    <cfRule type="cellIs" dxfId="89" priority="27" operator="equal">
      <formula>25</formula>
    </cfRule>
  </conditionalFormatting>
  <conditionalFormatting sqref="I28:K40">
    <cfRule type="cellIs" dxfId="88" priority="13" operator="equal">
      <formula>20</formula>
    </cfRule>
    <cfRule type="cellIs" dxfId="87" priority="14" operator="equal">
      <formula>22</formula>
    </cfRule>
    <cfRule type="cellIs" dxfId="86" priority="15" operator="equal">
      <formula>25</formula>
    </cfRule>
  </conditionalFormatting>
  <conditionalFormatting sqref="X5:AC26 X30:AC31">
    <cfRule type="cellIs" dxfId="85" priority="6" operator="equal">
      <formula>20</formula>
    </cfRule>
    <cfRule type="cellIs" dxfId="84" priority="7" operator="equal">
      <formula>22</formula>
    </cfRule>
    <cfRule type="cellIs" dxfId="83" priority="8" operator="equal">
      <formula>25</formula>
    </cfRule>
  </conditionalFormatting>
  <conditionalFormatting sqref="AE5">
    <cfRule type="cellIs" dxfId="8" priority="1" operator="equal">
      <formula>20</formula>
    </cfRule>
    <cfRule type="cellIs" dxfId="7" priority="2" operator="equal">
      <formula>22</formula>
    </cfRule>
    <cfRule type="cellIs" dxfId="6" priority="3" operator="equal">
      <formula>25</formula>
    </cfRule>
  </conditionalFormatting>
  <pageMargins left="0.15748031496062992" right="0.15748031496062992" top="0.19685039370078741" bottom="0.59" header="0.11811023622047245" footer="0.51181102362204722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41"/>
  <sheetViews>
    <sheetView tabSelected="1" zoomScale="130" zoomScaleNormal="130" workbookViewId="0">
      <selection activeCell="AE1" sqref="AE1"/>
    </sheetView>
  </sheetViews>
  <sheetFormatPr defaultRowHeight="12.75" x14ac:dyDescent="0.2"/>
  <cols>
    <col min="1" max="1" width="5.7109375" customWidth="1"/>
    <col min="2" max="2" width="7.7109375" style="2" customWidth="1"/>
    <col min="3" max="3" width="21.7109375" style="2" customWidth="1"/>
    <col min="4" max="4" width="7.7109375" customWidth="1"/>
    <col min="5" max="5" width="4.7109375" customWidth="1"/>
    <col min="6" max="17" width="5.7109375" customWidth="1"/>
    <col min="18" max="23" width="0" hidden="1" customWidth="1"/>
    <col min="24" max="29" width="5.7109375" customWidth="1"/>
    <col min="30" max="30" width="4.7109375" style="2" customWidth="1"/>
    <col min="31" max="31" width="11" bestFit="1" customWidth="1"/>
  </cols>
  <sheetData>
    <row r="1" spans="1:31" ht="21" customHeight="1" thickBot="1" x14ac:dyDescent="0.25">
      <c r="A1" s="627" t="str">
        <f>+'Top 10 Summary'!C2</f>
        <v>Pavers Cave MRA Ulster Championship</v>
      </c>
      <c r="B1" s="628"/>
      <c r="C1" s="628"/>
      <c r="D1" s="426"/>
      <c r="E1" s="427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558"/>
      <c r="S1" s="558"/>
      <c r="T1" s="558"/>
      <c r="U1" s="558"/>
      <c r="V1" s="558"/>
      <c r="W1" s="558"/>
      <c r="X1" s="598" t="s">
        <v>187</v>
      </c>
      <c r="Y1" s="598"/>
      <c r="Z1" s="599"/>
      <c r="AA1" s="600" t="s">
        <v>163</v>
      </c>
      <c r="AB1" s="598"/>
      <c r="AC1" s="599"/>
      <c r="AD1"/>
    </row>
    <row r="2" spans="1:31" ht="18" customHeight="1" thickBot="1" x14ac:dyDescent="0.25">
      <c r="A2" s="629"/>
      <c r="B2" s="630"/>
      <c r="C2" s="630"/>
      <c r="D2" s="633" t="s">
        <v>70</v>
      </c>
      <c r="E2" s="620"/>
      <c r="F2" s="614" t="s">
        <v>164</v>
      </c>
      <c r="G2" s="615"/>
      <c r="H2" s="616"/>
      <c r="I2" s="617" t="s">
        <v>165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497"/>
      <c r="S2" s="497"/>
      <c r="T2" s="497"/>
      <c r="U2" s="497"/>
      <c r="V2" s="497"/>
      <c r="W2" s="497"/>
      <c r="X2" s="601" t="s">
        <v>188</v>
      </c>
      <c r="Y2" s="601"/>
      <c r="Z2" s="602"/>
      <c r="AA2" s="603" t="s">
        <v>164</v>
      </c>
      <c r="AB2" s="601"/>
      <c r="AC2" s="602"/>
      <c r="AD2"/>
    </row>
    <row r="3" spans="1:31" ht="18" customHeight="1" thickBot="1" x14ac:dyDescent="0.25">
      <c r="A3" s="631" t="str">
        <f>+'Top 10 Summary'!F15</f>
        <v>Small Wheel 85</v>
      </c>
      <c r="B3" s="632"/>
      <c r="C3" s="632"/>
      <c r="D3" s="621"/>
      <c r="E3" s="622"/>
      <c r="F3" s="623">
        <v>45731</v>
      </c>
      <c r="G3" s="624"/>
      <c r="H3" s="625"/>
      <c r="I3" s="639">
        <v>45739</v>
      </c>
      <c r="J3" s="604"/>
      <c r="K3" s="604"/>
      <c r="L3" s="604">
        <v>45822</v>
      </c>
      <c r="M3" s="604"/>
      <c r="N3" s="604"/>
      <c r="O3" s="604">
        <v>45876</v>
      </c>
      <c r="P3" s="604"/>
      <c r="Q3" s="605"/>
      <c r="R3" s="636"/>
      <c r="S3" s="636"/>
      <c r="T3" s="637"/>
      <c r="U3" s="636"/>
      <c r="V3" s="636"/>
      <c r="W3" s="638"/>
      <c r="X3" s="604">
        <v>45878</v>
      </c>
      <c r="Y3" s="604"/>
      <c r="Z3" s="605"/>
      <c r="AA3" s="606">
        <v>45920</v>
      </c>
      <c r="AB3" s="604"/>
      <c r="AC3" s="605"/>
      <c r="AD3"/>
    </row>
    <row r="4" spans="1:31" ht="18" customHeight="1" thickBot="1" x14ac:dyDescent="0.25">
      <c r="A4" s="205"/>
      <c r="B4" s="206" t="s">
        <v>4</v>
      </c>
      <c r="C4" s="207" t="s">
        <v>0</v>
      </c>
      <c r="D4" s="208" t="s">
        <v>1</v>
      </c>
      <c r="E4" s="246" t="s">
        <v>5</v>
      </c>
      <c r="F4" s="562" t="s">
        <v>2</v>
      </c>
      <c r="G4" s="562" t="s">
        <v>3</v>
      </c>
      <c r="H4" s="563" t="s">
        <v>11</v>
      </c>
      <c r="I4" s="432" t="s">
        <v>2</v>
      </c>
      <c r="J4" s="433" t="s">
        <v>3</v>
      </c>
      <c r="K4" s="478" t="s">
        <v>11</v>
      </c>
      <c r="L4" s="433" t="s">
        <v>2</v>
      </c>
      <c r="M4" s="433" t="s">
        <v>3</v>
      </c>
      <c r="N4" s="564" t="s">
        <v>11</v>
      </c>
      <c r="O4" s="432" t="s">
        <v>2</v>
      </c>
      <c r="P4" s="433" t="s">
        <v>3</v>
      </c>
      <c r="Q4" s="564" t="s">
        <v>11</v>
      </c>
      <c r="R4" s="565" t="s">
        <v>2</v>
      </c>
      <c r="S4" s="566" t="s">
        <v>3</v>
      </c>
      <c r="T4" s="567" t="s">
        <v>11</v>
      </c>
      <c r="U4" s="565" t="s">
        <v>2</v>
      </c>
      <c r="V4" s="566" t="s">
        <v>3</v>
      </c>
      <c r="W4" s="568" t="s">
        <v>11</v>
      </c>
      <c r="X4" s="432" t="s">
        <v>2</v>
      </c>
      <c r="Y4" s="433" t="s">
        <v>3</v>
      </c>
      <c r="Z4" s="478" t="s">
        <v>11</v>
      </c>
      <c r="AA4" s="432" t="s">
        <v>2</v>
      </c>
      <c r="AB4" s="433" t="s">
        <v>3</v>
      </c>
      <c r="AC4" s="478" t="s">
        <v>11</v>
      </c>
      <c r="AD4"/>
    </row>
    <row r="5" spans="1:31" ht="17.100000000000001" customHeight="1" thickBot="1" x14ac:dyDescent="0.25">
      <c r="A5" s="216">
        <v>1</v>
      </c>
      <c r="B5" s="331">
        <v>9</v>
      </c>
      <c r="C5" s="332" t="s">
        <v>8</v>
      </c>
      <c r="D5" s="113">
        <f>SUM(F5:AC5)</f>
        <v>363</v>
      </c>
      <c r="E5" s="333">
        <v>0</v>
      </c>
      <c r="F5" s="328">
        <v>25</v>
      </c>
      <c r="G5" s="323">
        <v>25</v>
      </c>
      <c r="H5" s="333">
        <v>25</v>
      </c>
      <c r="I5" s="302">
        <v>20</v>
      </c>
      <c r="J5" s="304">
        <v>22</v>
      </c>
      <c r="K5" s="303">
        <v>22</v>
      </c>
      <c r="L5" s="679"/>
      <c r="M5" s="304">
        <v>22</v>
      </c>
      <c r="N5" s="303">
        <v>25</v>
      </c>
      <c r="O5" s="302">
        <v>22</v>
      </c>
      <c r="P5" s="304">
        <v>25</v>
      </c>
      <c r="Q5" s="305">
        <v>22</v>
      </c>
      <c r="R5" s="25"/>
      <c r="S5" s="25"/>
      <c r="T5" s="25"/>
      <c r="U5" s="25"/>
      <c r="V5" s="25"/>
      <c r="W5" s="32"/>
      <c r="X5" s="302">
        <v>22</v>
      </c>
      <c r="Y5" s="304">
        <v>25</v>
      </c>
      <c r="Z5" s="303">
        <v>25</v>
      </c>
      <c r="AA5" s="302">
        <v>18</v>
      </c>
      <c r="AB5" s="684"/>
      <c r="AC5" s="305">
        <v>18</v>
      </c>
      <c r="AE5" s="655" t="s">
        <v>209</v>
      </c>
    </row>
    <row r="6" spans="1:31" ht="17.100000000000001" customHeight="1" thickBot="1" x14ac:dyDescent="0.25">
      <c r="A6" s="217">
        <v>2</v>
      </c>
      <c r="B6" s="334">
        <v>8</v>
      </c>
      <c r="C6" s="335" t="s">
        <v>88</v>
      </c>
      <c r="D6" s="113">
        <f>SUM(F6:AC6)</f>
        <v>329</v>
      </c>
      <c r="E6" s="336">
        <f>SUM(D5-D6)</f>
        <v>34</v>
      </c>
      <c r="F6" s="108">
        <v>16</v>
      </c>
      <c r="G6" s="274">
        <v>22</v>
      </c>
      <c r="H6" s="336">
        <v>18</v>
      </c>
      <c r="I6" s="306">
        <v>22</v>
      </c>
      <c r="J6" s="308">
        <v>18</v>
      </c>
      <c r="K6" s="307">
        <v>16</v>
      </c>
      <c r="L6" s="306">
        <v>18</v>
      </c>
      <c r="M6" s="308">
        <v>25</v>
      </c>
      <c r="N6" s="307">
        <v>22</v>
      </c>
      <c r="O6" s="306">
        <v>25</v>
      </c>
      <c r="P6" s="308">
        <v>22</v>
      </c>
      <c r="Q6" s="680"/>
      <c r="R6" s="3"/>
      <c r="S6" s="3"/>
      <c r="T6" s="3"/>
      <c r="U6" s="3"/>
      <c r="V6" s="3"/>
      <c r="W6" s="8"/>
      <c r="X6" s="306">
        <v>25</v>
      </c>
      <c r="Y6" s="308">
        <v>18</v>
      </c>
      <c r="Z6" s="307">
        <v>22</v>
      </c>
      <c r="AA6" s="681"/>
      <c r="AB6" s="308">
        <v>20</v>
      </c>
      <c r="AC6" s="309">
        <v>20</v>
      </c>
    </row>
    <row r="7" spans="1:31" ht="17.100000000000001" customHeight="1" thickBot="1" x14ac:dyDescent="0.25">
      <c r="A7" s="217">
        <v>3</v>
      </c>
      <c r="B7" s="334">
        <v>17</v>
      </c>
      <c r="C7" s="335" t="s">
        <v>28</v>
      </c>
      <c r="D7" s="113">
        <f>SUM(F7:AC7)</f>
        <v>319</v>
      </c>
      <c r="E7" s="336">
        <f>+D6-D7</f>
        <v>10</v>
      </c>
      <c r="F7" s="108">
        <v>14</v>
      </c>
      <c r="G7" s="274">
        <v>20</v>
      </c>
      <c r="H7" s="336">
        <v>22</v>
      </c>
      <c r="I7" s="306">
        <v>18</v>
      </c>
      <c r="J7" s="308">
        <v>20</v>
      </c>
      <c r="K7" s="307">
        <v>20</v>
      </c>
      <c r="L7" s="306">
        <v>25</v>
      </c>
      <c r="M7" s="655"/>
      <c r="N7" s="692"/>
      <c r="O7" s="306">
        <v>15</v>
      </c>
      <c r="P7" s="308">
        <v>20</v>
      </c>
      <c r="Q7" s="309">
        <v>25</v>
      </c>
      <c r="R7" s="3"/>
      <c r="S7" s="3"/>
      <c r="T7" s="3"/>
      <c r="U7" s="3"/>
      <c r="V7" s="3"/>
      <c r="W7" s="8"/>
      <c r="X7" s="306">
        <v>18</v>
      </c>
      <c r="Y7" s="308">
        <v>22</v>
      </c>
      <c r="Z7" s="307">
        <v>18</v>
      </c>
      <c r="AA7" s="306">
        <v>22</v>
      </c>
      <c r="AB7" s="308">
        <v>18</v>
      </c>
      <c r="AC7" s="309">
        <v>22</v>
      </c>
    </row>
    <row r="8" spans="1:31" ht="17.100000000000001" customHeight="1" thickBot="1" x14ac:dyDescent="0.25">
      <c r="A8" s="217">
        <v>4</v>
      </c>
      <c r="B8" s="334">
        <v>48</v>
      </c>
      <c r="C8" s="335" t="s">
        <v>52</v>
      </c>
      <c r="D8" s="113">
        <f>SUM(F8:AC8)</f>
        <v>276</v>
      </c>
      <c r="E8" s="336">
        <f>SUM(D7-D8)</f>
        <v>43</v>
      </c>
      <c r="F8" s="108">
        <v>22</v>
      </c>
      <c r="G8" s="274">
        <v>11</v>
      </c>
      <c r="H8" s="336">
        <v>12</v>
      </c>
      <c r="I8" s="306">
        <v>15</v>
      </c>
      <c r="J8" s="308">
        <v>15</v>
      </c>
      <c r="K8" s="307">
        <v>15</v>
      </c>
      <c r="L8" s="306">
        <v>8</v>
      </c>
      <c r="M8" s="308">
        <v>20</v>
      </c>
      <c r="N8" s="307">
        <v>20</v>
      </c>
      <c r="O8" s="306">
        <v>20</v>
      </c>
      <c r="P8" s="308">
        <v>18</v>
      </c>
      <c r="Q8" s="309">
        <v>20</v>
      </c>
      <c r="R8" s="3"/>
      <c r="S8" s="3"/>
      <c r="T8" s="3"/>
      <c r="U8" s="3"/>
      <c r="V8" s="3"/>
      <c r="W8" s="8"/>
      <c r="X8" s="306">
        <v>20</v>
      </c>
      <c r="Y8" s="308">
        <v>20</v>
      </c>
      <c r="Z8" s="307">
        <v>20</v>
      </c>
      <c r="AA8" s="306">
        <v>20</v>
      </c>
      <c r="AB8" s="655"/>
      <c r="AC8" s="680"/>
    </row>
    <row r="9" spans="1:31" ht="17.100000000000001" customHeight="1" thickBot="1" x14ac:dyDescent="0.25">
      <c r="A9" s="218">
        <v>5</v>
      </c>
      <c r="B9" s="337">
        <v>5</v>
      </c>
      <c r="C9" s="338" t="s">
        <v>120</v>
      </c>
      <c r="D9" s="113">
        <f>SUM(F9:AC9)</f>
        <v>218</v>
      </c>
      <c r="E9" s="339">
        <f>SUM(D8-D9)</f>
        <v>58</v>
      </c>
      <c r="F9" s="400">
        <v>13</v>
      </c>
      <c r="G9" s="326">
        <v>14</v>
      </c>
      <c r="H9" s="746">
        <v>15</v>
      </c>
      <c r="I9" s="695"/>
      <c r="J9" s="682"/>
      <c r="K9" s="311">
        <v>9</v>
      </c>
      <c r="L9" s="310">
        <v>15</v>
      </c>
      <c r="M9" s="312">
        <v>15</v>
      </c>
      <c r="N9" s="311">
        <v>15</v>
      </c>
      <c r="O9" s="310">
        <v>14</v>
      </c>
      <c r="P9" s="312">
        <v>11</v>
      </c>
      <c r="Q9" s="313">
        <v>11</v>
      </c>
      <c r="R9" s="3"/>
      <c r="S9" s="3"/>
      <c r="T9" s="3"/>
      <c r="U9" s="3"/>
      <c r="V9" s="3"/>
      <c r="W9" s="8"/>
      <c r="X9" s="310">
        <v>14</v>
      </c>
      <c r="Y9" s="312">
        <v>14</v>
      </c>
      <c r="Z9" s="311">
        <v>15</v>
      </c>
      <c r="AA9" s="310">
        <v>16</v>
      </c>
      <c r="AB9" s="312">
        <v>15</v>
      </c>
      <c r="AC9" s="313">
        <v>12</v>
      </c>
    </row>
    <row r="10" spans="1:31" ht="17.100000000000001" customHeight="1" thickBot="1" x14ac:dyDescent="0.25">
      <c r="A10" s="216">
        <v>6</v>
      </c>
      <c r="B10" s="331">
        <v>155</v>
      </c>
      <c r="C10" s="332" t="s">
        <v>50</v>
      </c>
      <c r="D10" s="113">
        <f>SUM(F10:AC10)</f>
        <v>209</v>
      </c>
      <c r="E10" s="333">
        <f>SUM(D9-D10)</f>
        <v>9</v>
      </c>
      <c r="F10" s="741"/>
      <c r="G10" s="729"/>
      <c r="H10" s="333">
        <v>10</v>
      </c>
      <c r="I10" s="302">
        <v>10</v>
      </c>
      <c r="J10" s="304">
        <v>10</v>
      </c>
      <c r="K10" s="303">
        <v>10</v>
      </c>
      <c r="L10" s="302">
        <v>10</v>
      </c>
      <c r="M10" s="304">
        <v>11</v>
      </c>
      <c r="N10" s="303">
        <v>16</v>
      </c>
      <c r="O10" s="302">
        <v>18</v>
      </c>
      <c r="P10" s="304">
        <v>15</v>
      </c>
      <c r="Q10" s="305">
        <v>15</v>
      </c>
      <c r="R10" s="3"/>
      <c r="S10" s="3"/>
      <c r="T10" s="3"/>
      <c r="U10" s="3"/>
      <c r="V10" s="3"/>
      <c r="W10" s="8"/>
      <c r="X10" s="302">
        <v>16</v>
      </c>
      <c r="Y10" s="304">
        <v>15</v>
      </c>
      <c r="Z10" s="303">
        <v>14</v>
      </c>
      <c r="AA10" s="302">
        <v>13</v>
      </c>
      <c r="AB10" s="304">
        <v>13</v>
      </c>
      <c r="AC10" s="305">
        <v>13</v>
      </c>
    </row>
    <row r="11" spans="1:31" ht="17.100000000000001" customHeight="1" thickBot="1" x14ac:dyDescent="0.25">
      <c r="A11" s="217">
        <v>7</v>
      </c>
      <c r="B11" s="334">
        <v>78</v>
      </c>
      <c r="C11" s="335" t="s">
        <v>27</v>
      </c>
      <c r="D11" s="113">
        <f>SUM(F11:AC11)</f>
        <v>186</v>
      </c>
      <c r="E11" s="336">
        <f>SUM(D10-D11)</f>
        <v>23</v>
      </c>
      <c r="F11" s="722"/>
      <c r="G11" s="274">
        <v>13</v>
      </c>
      <c r="H11" s="336">
        <v>11</v>
      </c>
      <c r="I11" s="306">
        <v>14</v>
      </c>
      <c r="J11" s="308">
        <v>14</v>
      </c>
      <c r="K11" s="307">
        <v>12</v>
      </c>
      <c r="L11" s="681"/>
      <c r="M11" s="308">
        <v>14</v>
      </c>
      <c r="N11" s="307">
        <v>13</v>
      </c>
      <c r="O11" s="306">
        <v>16</v>
      </c>
      <c r="P11" s="308">
        <v>16</v>
      </c>
      <c r="Q11" s="309">
        <v>18</v>
      </c>
      <c r="R11" s="3"/>
      <c r="S11" s="3"/>
      <c r="T11" s="3"/>
      <c r="U11" s="3"/>
      <c r="V11" s="3"/>
      <c r="W11" s="8"/>
      <c r="X11" s="306">
        <v>13</v>
      </c>
      <c r="Y11" s="308">
        <v>16</v>
      </c>
      <c r="Z11" s="307">
        <v>16</v>
      </c>
      <c r="AA11" s="306"/>
      <c r="AB11" s="308"/>
      <c r="AC11" s="309"/>
    </row>
    <row r="12" spans="1:31" ht="17.100000000000001" customHeight="1" thickBot="1" x14ac:dyDescent="0.25">
      <c r="A12" s="217">
        <v>8</v>
      </c>
      <c r="B12" s="334">
        <v>12</v>
      </c>
      <c r="C12" s="335" t="s">
        <v>32</v>
      </c>
      <c r="D12" s="113">
        <f>SUM(F12:AC12)</f>
        <v>180</v>
      </c>
      <c r="E12" s="336">
        <f>SUM(D11-D12)</f>
        <v>6</v>
      </c>
      <c r="F12" s="108">
        <v>18</v>
      </c>
      <c r="G12" s="274">
        <v>16</v>
      </c>
      <c r="H12" s="336">
        <v>16</v>
      </c>
      <c r="I12" s="306">
        <v>11</v>
      </c>
      <c r="J12" s="655"/>
      <c r="K12" s="307">
        <v>11</v>
      </c>
      <c r="L12" s="306">
        <v>12</v>
      </c>
      <c r="M12" s="655"/>
      <c r="N12" s="307">
        <v>11</v>
      </c>
      <c r="O12" s="306">
        <v>13</v>
      </c>
      <c r="P12" s="308">
        <v>14</v>
      </c>
      <c r="Q12" s="309">
        <v>14</v>
      </c>
      <c r="R12" s="3"/>
      <c r="S12" s="3"/>
      <c r="T12" s="3"/>
      <c r="U12" s="3"/>
      <c r="V12" s="3"/>
      <c r="W12" s="8"/>
      <c r="X12" s="306"/>
      <c r="Y12" s="308"/>
      <c r="Z12" s="307"/>
      <c r="AA12" s="306">
        <v>15</v>
      </c>
      <c r="AB12" s="308">
        <v>14</v>
      </c>
      <c r="AC12" s="309">
        <v>15</v>
      </c>
    </row>
    <row r="13" spans="1:31" ht="17.100000000000001" customHeight="1" thickBot="1" x14ac:dyDescent="0.25">
      <c r="A13" s="217">
        <v>9</v>
      </c>
      <c r="B13" s="111">
        <v>3</v>
      </c>
      <c r="C13" s="335" t="s">
        <v>121</v>
      </c>
      <c r="D13" s="113">
        <f>SUM(F13:AC13)</f>
        <v>176</v>
      </c>
      <c r="E13" s="336">
        <f>SUM(D12-D13)</f>
        <v>4</v>
      </c>
      <c r="F13" s="108">
        <v>12</v>
      </c>
      <c r="G13" s="274">
        <v>15</v>
      </c>
      <c r="H13" s="733"/>
      <c r="I13" s="306">
        <v>12</v>
      </c>
      <c r="J13" s="308">
        <v>11</v>
      </c>
      <c r="K13" s="307">
        <v>14</v>
      </c>
      <c r="L13" s="681"/>
      <c r="M13" s="308">
        <v>16</v>
      </c>
      <c r="N13" s="754">
        <v>9</v>
      </c>
      <c r="O13" s="306">
        <v>9</v>
      </c>
      <c r="P13" s="308">
        <v>13</v>
      </c>
      <c r="Q13" s="309">
        <v>16</v>
      </c>
      <c r="R13" s="3"/>
      <c r="S13" s="3"/>
      <c r="T13" s="3"/>
      <c r="U13" s="3"/>
      <c r="V13" s="3"/>
      <c r="W13" s="8"/>
      <c r="X13" s="306"/>
      <c r="Y13" s="308"/>
      <c r="Z13" s="307"/>
      <c r="AA13" s="306">
        <v>11</v>
      </c>
      <c r="AB13" s="308">
        <v>22</v>
      </c>
      <c r="AC13" s="309">
        <v>16</v>
      </c>
    </row>
    <row r="14" spans="1:31" ht="20.25" thickBot="1" x14ac:dyDescent="0.25">
      <c r="A14" s="218">
        <v>10</v>
      </c>
      <c r="B14" s="112">
        <v>70</v>
      </c>
      <c r="C14" s="149" t="s">
        <v>167</v>
      </c>
      <c r="D14" s="113">
        <f>SUM(F14:AC14)</f>
        <v>172</v>
      </c>
      <c r="E14" s="339">
        <f>SUM(D13-D14)</f>
        <v>4</v>
      </c>
      <c r="F14" s="109"/>
      <c r="G14" s="300"/>
      <c r="H14" s="339"/>
      <c r="I14" s="310">
        <v>25</v>
      </c>
      <c r="J14" s="312">
        <v>25</v>
      </c>
      <c r="K14" s="311">
        <v>25</v>
      </c>
      <c r="L14" s="310">
        <v>22</v>
      </c>
      <c r="M14" s="312"/>
      <c r="N14" s="311"/>
      <c r="O14" s="299"/>
      <c r="P14" s="300"/>
      <c r="Q14" s="301"/>
      <c r="R14" s="3"/>
      <c r="S14" s="3"/>
      <c r="T14" s="3"/>
      <c r="U14" s="3"/>
      <c r="V14" s="3"/>
      <c r="W14" s="8"/>
      <c r="X14" s="310"/>
      <c r="Y14" s="312"/>
      <c r="Z14" s="311"/>
      <c r="AA14" s="310">
        <v>25</v>
      </c>
      <c r="AB14" s="312">
        <v>25</v>
      </c>
      <c r="AC14" s="313">
        <v>25</v>
      </c>
    </row>
    <row r="15" spans="1:31" ht="20.25" thickBot="1" x14ac:dyDescent="0.25">
      <c r="A15" s="216">
        <v>11</v>
      </c>
      <c r="B15" s="331">
        <v>38</v>
      </c>
      <c r="C15" s="332" t="s">
        <v>76</v>
      </c>
      <c r="D15" s="113">
        <f>SUM(F15:AC15)</f>
        <v>121</v>
      </c>
      <c r="E15" s="333">
        <f>SUM(D14-D15)</f>
        <v>51</v>
      </c>
      <c r="F15" s="328">
        <v>10</v>
      </c>
      <c r="G15" s="323">
        <v>12</v>
      </c>
      <c r="H15" s="333">
        <v>13</v>
      </c>
      <c r="I15" s="679"/>
      <c r="J15" s="304">
        <v>13</v>
      </c>
      <c r="K15" s="303">
        <v>13</v>
      </c>
      <c r="L15" s="679"/>
      <c r="M15" s="304">
        <v>12</v>
      </c>
      <c r="N15" s="303">
        <v>12</v>
      </c>
      <c r="O15" s="302">
        <v>12</v>
      </c>
      <c r="P15" s="304">
        <v>12</v>
      </c>
      <c r="Q15" s="305">
        <v>12</v>
      </c>
      <c r="R15" s="3"/>
      <c r="S15" s="3"/>
      <c r="T15" s="3"/>
      <c r="U15" s="3"/>
      <c r="V15" s="3"/>
      <c r="W15" s="8"/>
      <c r="X15" s="302"/>
      <c r="Y15" s="304"/>
      <c r="Z15" s="303"/>
      <c r="AA15" s="302"/>
      <c r="AB15" s="304"/>
      <c r="AC15" s="305"/>
    </row>
    <row r="16" spans="1:31" ht="20.25" thickBot="1" x14ac:dyDescent="0.25">
      <c r="A16" s="217">
        <v>12</v>
      </c>
      <c r="B16" s="111" t="s">
        <v>87</v>
      </c>
      <c r="C16" s="335" t="s">
        <v>23</v>
      </c>
      <c r="D16" s="113">
        <f>SUM(F16:AC16)</f>
        <v>94</v>
      </c>
      <c r="E16" s="336">
        <f>SUM(D15-D16)</f>
        <v>27</v>
      </c>
      <c r="F16" s="722"/>
      <c r="G16" s="717"/>
      <c r="H16" s="336">
        <v>5</v>
      </c>
      <c r="I16" s="306">
        <v>6</v>
      </c>
      <c r="J16" s="308">
        <v>8</v>
      </c>
      <c r="K16" s="307">
        <v>7</v>
      </c>
      <c r="L16" s="306">
        <v>14</v>
      </c>
      <c r="M16" s="308">
        <v>7</v>
      </c>
      <c r="N16" s="307">
        <v>8</v>
      </c>
      <c r="O16" s="278"/>
      <c r="P16" s="341"/>
      <c r="Q16" s="343"/>
      <c r="R16" s="3"/>
      <c r="S16" s="3"/>
      <c r="T16" s="3"/>
      <c r="U16" s="3"/>
      <c r="V16" s="3"/>
      <c r="W16" s="8"/>
      <c r="X16" s="306">
        <v>15</v>
      </c>
      <c r="Y16" s="308">
        <v>11</v>
      </c>
      <c r="Z16" s="307">
        <v>13</v>
      </c>
      <c r="AA16" s="306"/>
      <c r="AB16" s="308"/>
      <c r="AC16" s="309"/>
    </row>
    <row r="17" spans="1:29" ht="20.25" thickBot="1" x14ac:dyDescent="0.25">
      <c r="A17" s="217">
        <v>13</v>
      </c>
      <c r="B17" s="334">
        <v>218</v>
      </c>
      <c r="C17" s="335" t="s">
        <v>182</v>
      </c>
      <c r="D17" s="113">
        <f>SUM(F17:AC17)</f>
        <v>88</v>
      </c>
      <c r="E17" s="336">
        <f>SUM(D16-D17)</f>
        <v>6</v>
      </c>
      <c r="F17" s="278"/>
      <c r="G17" s="274"/>
      <c r="H17" s="146"/>
      <c r="I17" s="278"/>
      <c r="J17" s="274"/>
      <c r="K17" s="146"/>
      <c r="L17" s="278"/>
      <c r="M17" s="341"/>
      <c r="N17" s="362"/>
      <c r="O17" s="306">
        <v>11</v>
      </c>
      <c r="P17" s="655"/>
      <c r="Q17" s="680"/>
      <c r="R17" s="3"/>
      <c r="S17" s="3"/>
      <c r="T17" s="3"/>
      <c r="U17" s="3"/>
      <c r="V17" s="3"/>
      <c r="W17" s="8"/>
      <c r="X17" s="306">
        <v>12</v>
      </c>
      <c r="Y17" s="308">
        <v>13</v>
      </c>
      <c r="Z17" s="307">
        <v>12</v>
      </c>
      <c r="AA17" s="306">
        <v>14</v>
      </c>
      <c r="AB17" s="308">
        <v>12</v>
      </c>
      <c r="AC17" s="309">
        <v>14</v>
      </c>
    </row>
    <row r="18" spans="1:29" ht="20.25" thickBot="1" x14ac:dyDescent="0.25">
      <c r="A18" s="217">
        <v>14</v>
      </c>
      <c r="B18" s="334">
        <v>37</v>
      </c>
      <c r="C18" s="335" t="s">
        <v>89</v>
      </c>
      <c r="D18" s="113">
        <f>SUM(F18:AC18)</f>
        <v>76</v>
      </c>
      <c r="E18" s="336">
        <f>SUM(D17-D18)</f>
        <v>12</v>
      </c>
      <c r="F18" s="108">
        <v>20</v>
      </c>
      <c r="G18" s="274">
        <v>18</v>
      </c>
      <c r="H18" s="336">
        <v>20</v>
      </c>
      <c r="I18" s="681"/>
      <c r="J18" s="655"/>
      <c r="K18" s="307">
        <v>18</v>
      </c>
      <c r="L18" s="278"/>
      <c r="M18" s="341"/>
      <c r="N18" s="362"/>
      <c r="O18" s="278"/>
      <c r="P18" s="341"/>
      <c r="Q18" s="343"/>
      <c r="R18" s="3"/>
      <c r="S18" s="3"/>
      <c r="T18" s="3"/>
      <c r="U18" s="3"/>
      <c r="V18" s="3"/>
      <c r="W18" s="8"/>
      <c r="X18" s="276"/>
      <c r="Y18" s="273"/>
      <c r="Z18" s="555"/>
      <c r="AA18" s="276"/>
      <c r="AB18" s="273"/>
      <c r="AC18" s="416"/>
    </row>
    <row r="19" spans="1:29" ht="20.25" thickBot="1" x14ac:dyDescent="0.25">
      <c r="A19" s="218">
        <v>15</v>
      </c>
      <c r="B19" s="337">
        <v>318</v>
      </c>
      <c r="C19" s="338" t="s">
        <v>21</v>
      </c>
      <c r="D19" s="113">
        <f>SUM(F19:AC19)</f>
        <v>65</v>
      </c>
      <c r="E19" s="339">
        <f>SUM(D18-D19)</f>
        <v>11</v>
      </c>
      <c r="F19" s="299">
        <v>11</v>
      </c>
      <c r="G19" s="726"/>
      <c r="H19" s="747"/>
      <c r="I19" s="310">
        <v>8</v>
      </c>
      <c r="J19" s="312">
        <v>7</v>
      </c>
      <c r="K19" s="311">
        <v>8</v>
      </c>
      <c r="L19" s="310">
        <v>11</v>
      </c>
      <c r="M19" s="312">
        <v>10</v>
      </c>
      <c r="N19" s="311">
        <v>10</v>
      </c>
      <c r="O19" s="325"/>
      <c r="P19" s="300"/>
      <c r="Q19" s="301"/>
      <c r="R19" s="3"/>
      <c r="S19" s="3"/>
      <c r="T19" s="3"/>
      <c r="U19" s="3"/>
      <c r="V19" s="3"/>
      <c r="W19" s="8"/>
      <c r="X19" s="310"/>
      <c r="Y19" s="312"/>
      <c r="Z19" s="311"/>
      <c r="AA19" s="299"/>
      <c r="AB19" s="300"/>
      <c r="AC19" s="301"/>
    </row>
    <row r="20" spans="1:29" ht="20.25" thickBot="1" x14ac:dyDescent="0.25">
      <c r="A20" s="216">
        <v>16</v>
      </c>
      <c r="B20" s="331">
        <v>66</v>
      </c>
      <c r="C20" s="332" t="s">
        <v>122</v>
      </c>
      <c r="D20" s="113">
        <f>SUM(F20:AC20)</f>
        <v>42</v>
      </c>
      <c r="E20" s="333">
        <f>SUM(D19-D20)</f>
        <v>23</v>
      </c>
      <c r="F20" s="741"/>
      <c r="G20" s="323">
        <v>8</v>
      </c>
      <c r="H20" s="333">
        <v>9</v>
      </c>
      <c r="I20" s="302">
        <v>13</v>
      </c>
      <c r="J20" s="304">
        <v>12</v>
      </c>
      <c r="K20" s="685"/>
      <c r="L20" s="322"/>
      <c r="M20" s="323"/>
      <c r="N20" s="363"/>
      <c r="O20" s="322"/>
      <c r="P20" s="323"/>
      <c r="Q20" s="324"/>
      <c r="R20" s="3"/>
      <c r="S20" s="3"/>
      <c r="T20" s="3"/>
      <c r="U20" s="3"/>
      <c r="V20" s="3"/>
      <c r="W20" s="8"/>
      <c r="X20" s="275"/>
      <c r="Y20" s="412"/>
      <c r="Z20" s="556"/>
      <c r="AA20" s="322"/>
      <c r="AB20" s="323"/>
      <c r="AC20" s="324"/>
    </row>
    <row r="21" spans="1:29" ht="20.25" thickBot="1" x14ac:dyDescent="0.25">
      <c r="A21" s="217">
        <v>17</v>
      </c>
      <c r="B21" s="334">
        <v>7</v>
      </c>
      <c r="C21" s="335" t="s">
        <v>77</v>
      </c>
      <c r="D21" s="113">
        <f>SUM(F21:AC21)</f>
        <v>41</v>
      </c>
      <c r="E21" s="336">
        <f>SUM(D20-D21)</f>
        <v>1</v>
      </c>
      <c r="F21" s="737">
        <v>7</v>
      </c>
      <c r="G21" s="735"/>
      <c r="H21" s="362">
        <v>8</v>
      </c>
      <c r="I21" s="278"/>
      <c r="J21" s="274"/>
      <c r="K21" s="146"/>
      <c r="L21" s="306">
        <v>13</v>
      </c>
      <c r="M21" s="308">
        <v>13</v>
      </c>
      <c r="N21" s="692"/>
      <c r="O21" s="278"/>
      <c r="P21" s="341"/>
      <c r="Q21" s="343"/>
      <c r="R21" s="3"/>
      <c r="S21" s="3"/>
      <c r="T21" s="3"/>
      <c r="U21" s="3"/>
      <c r="V21" s="3"/>
      <c r="W21" s="8"/>
      <c r="X21" s="278"/>
      <c r="Y21" s="274"/>
      <c r="Z21" s="146"/>
      <c r="AA21" s="278"/>
      <c r="AB21" s="274"/>
      <c r="AC21" s="279"/>
    </row>
    <row r="22" spans="1:29" ht="18" customHeight="1" thickBot="1" x14ac:dyDescent="0.25">
      <c r="A22" s="217">
        <v>18</v>
      </c>
      <c r="B22" s="368">
        <v>112</v>
      </c>
      <c r="C22" s="335" t="s">
        <v>183</v>
      </c>
      <c r="D22" s="113">
        <f>SUM(F22:AC22)</f>
        <v>40</v>
      </c>
      <c r="E22" s="336">
        <f>SUM(D21-D22)</f>
        <v>1</v>
      </c>
      <c r="F22" s="108"/>
      <c r="G22" s="274"/>
      <c r="H22" s="336"/>
      <c r="I22" s="278"/>
      <c r="J22" s="274"/>
      <c r="K22" s="146"/>
      <c r="L22" s="278"/>
      <c r="M22" s="274"/>
      <c r="N22" s="146"/>
      <c r="O22" s="278">
        <v>10</v>
      </c>
      <c r="P22" s="717"/>
      <c r="Q22" s="755"/>
      <c r="R22" s="3"/>
      <c r="S22" s="3"/>
      <c r="T22" s="3"/>
      <c r="U22" s="3"/>
      <c r="V22" s="3"/>
      <c r="W22" s="8"/>
      <c r="X22" s="306">
        <v>10</v>
      </c>
      <c r="Y22" s="308">
        <v>10</v>
      </c>
      <c r="Z22" s="307">
        <v>10</v>
      </c>
      <c r="AA22" s="276"/>
      <c r="AB22" s="273"/>
      <c r="AC22" s="416"/>
    </row>
    <row r="23" spans="1:29" ht="20.25" thickBot="1" x14ac:dyDescent="0.25">
      <c r="A23" s="217">
        <v>19</v>
      </c>
      <c r="B23" s="340">
        <v>146</v>
      </c>
      <c r="C23" s="335" t="s">
        <v>177</v>
      </c>
      <c r="D23" s="113">
        <f>SUM(F23:AC23)</f>
        <v>20</v>
      </c>
      <c r="E23" s="336">
        <f>SUM(D22-D23)</f>
        <v>20</v>
      </c>
      <c r="F23" s="278"/>
      <c r="G23" s="274"/>
      <c r="H23" s="146"/>
      <c r="I23" s="278"/>
      <c r="J23" s="274"/>
      <c r="K23" s="146"/>
      <c r="L23" s="306">
        <v>20</v>
      </c>
      <c r="M23" s="655"/>
      <c r="N23" s="692"/>
      <c r="O23" s="342"/>
      <c r="P23" s="274"/>
      <c r="Q23" s="279"/>
      <c r="R23" s="3"/>
      <c r="S23" s="3"/>
      <c r="T23" s="3"/>
      <c r="U23" s="3"/>
      <c r="V23" s="3"/>
      <c r="W23" s="8"/>
      <c r="X23" s="276"/>
      <c r="Y23" s="273"/>
      <c r="Z23" s="555"/>
      <c r="AA23" s="278"/>
      <c r="AB23" s="274"/>
      <c r="AC23" s="279"/>
    </row>
    <row r="24" spans="1:29" ht="18.600000000000001" customHeight="1" thickBot="1" x14ac:dyDescent="0.25">
      <c r="A24" s="218">
        <v>20</v>
      </c>
      <c r="B24" s="400">
        <v>707</v>
      </c>
      <c r="C24" s="401" t="s">
        <v>20</v>
      </c>
      <c r="D24" s="113">
        <f>SUM(F24:AC24)</f>
        <v>15</v>
      </c>
      <c r="E24" s="339">
        <f>SUM(D23-D24)</f>
        <v>5</v>
      </c>
      <c r="F24" s="109">
        <v>15</v>
      </c>
      <c r="G24" s="726"/>
      <c r="H24" s="732"/>
      <c r="I24" s="325"/>
      <c r="J24" s="326"/>
      <c r="K24" s="402"/>
      <c r="L24" s="523"/>
      <c r="M24" s="527"/>
      <c r="N24" s="529"/>
      <c r="O24" s="299"/>
      <c r="P24" s="326"/>
      <c r="Q24" s="327"/>
      <c r="R24" s="3"/>
      <c r="S24" s="3"/>
      <c r="T24" s="3"/>
      <c r="U24" s="3"/>
      <c r="V24" s="3"/>
      <c r="W24" s="8"/>
      <c r="X24" s="299"/>
      <c r="Y24" s="300"/>
      <c r="Z24" s="251"/>
      <c r="AA24" s="310"/>
      <c r="AB24" s="312"/>
      <c r="AC24" s="313"/>
    </row>
    <row r="25" spans="1:29" ht="18" customHeight="1" thickBot="1" x14ac:dyDescent="0.25">
      <c r="A25" s="216">
        <v>21</v>
      </c>
      <c r="B25" s="518">
        <v>15</v>
      </c>
      <c r="C25" s="519" t="s">
        <v>189</v>
      </c>
      <c r="D25" s="113">
        <f>SUM(F25:AC25)</f>
        <v>12</v>
      </c>
      <c r="E25" s="32">
        <f>SUM(D24-D25)</f>
        <v>3</v>
      </c>
      <c r="F25" s="520"/>
      <c r="G25" s="14"/>
      <c r="H25" s="521"/>
      <c r="I25" s="35"/>
      <c r="J25" s="31"/>
      <c r="K25" s="522"/>
      <c r="L25" s="524"/>
      <c r="M25" s="55"/>
      <c r="N25" s="60"/>
      <c r="O25" s="35"/>
      <c r="P25" s="31"/>
      <c r="Q25" s="36"/>
      <c r="R25" s="71"/>
      <c r="S25" s="71"/>
      <c r="T25" s="71"/>
      <c r="U25" s="71"/>
      <c r="V25" s="71"/>
      <c r="W25" s="531"/>
      <c r="X25" s="679"/>
      <c r="Y25" s="304">
        <v>12</v>
      </c>
      <c r="Z25" s="685"/>
      <c r="AA25" s="322"/>
      <c r="AB25" s="323"/>
      <c r="AC25" s="324"/>
    </row>
    <row r="26" spans="1:29" ht="20.25" thickBot="1" x14ac:dyDescent="0.25">
      <c r="A26" s="217">
        <v>22</v>
      </c>
      <c r="B26" s="340">
        <v>812</v>
      </c>
      <c r="C26" s="345" t="s">
        <v>200</v>
      </c>
      <c r="D26" s="113">
        <f>SUM(F26:AC26)</f>
        <v>12</v>
      </c>
      <c r="E26" s="8">
        <f>SUM(D25-D26)</f>
        <v>0</v>
      </c>
      <c r="F26" s="12"/>
      <c r="G26" s="13"/>
      <c r="H26" s="8"/>
      <c r="I26" s="23"/>
      <c r="J26" s="13"/>
      <c r="K26" s="33"/>
      <c r="L26" s="526"/>
      <c r="M26" s="13"/>
      <c r="N26" s="33"/>
      <c r="O26" s="23"/>
      <c r="P26" s="13"/>
      <c r="Q26" s="24"/>
      <c r="R26" s="71"/>
      <c r="S26" s="71"/>
      <c r="T26" s="71"/>
      <c r="U26" s="71"/>
      <c r="V26" s="71"/>
      <c r="W26" s="531"/>
      <c r="X26" s="276"/>
      <c r="Y26" s="273"/>
      <c r="Z26" s="555"/>
      <c r="AA26" s="306">
        <v>12</v>
      </c>
      <c r="AB26" s="655"/>
      <c r="AC26" s="680"/>
    </row>
    <row r="27" spans="1:29" ht="20.25" thickBot="1" x14ac:dyDescent="0.25">
      <c r="A27" s="217">
        <v>23</v>
      </c>
      <c r="B27" s="346">
        <v>777</v>
      </c>
      <c r="C27" s="347" t="s">
        <v>199</v>
      </c>
      <c r="D27" s="113">
        <f>SUM(F27:AC27)</f>
        <v>11</v>
      </c>
      <c r="E27" s="8">
        <f>SUM(D26-D27)</f>
        <v>1</v>
      </c>
      <c r="F27" s="742"/>
      <c r="G27" s="13"/>
      <c r="H27" s="508"/>
      <c r="I27" s="23"/>
      <c r="J27" s="13"/>
      <c r="K27" s="33"/>
      <c r="L27" s="751"/>
      <c r="M27" s="44"/>
      <c r="N27" s="62"/>
      <c r="O27" s="23"/>
      <c r="P27" s="13"/>
      <c r="Q27" s="24"/>
      <c r="R27" s="560"/>
      <c r="S27" s="560"/>
      <c r="T27" s="560"/>
      <c r="U27" s="560"/>
      <c r="V27" s="560"/>
      <c r="W27" s="757"/>
      <c r="X27" s="276"/>
      <c r="Y27" s="273"/>
      <c r="Z27" s="555"/>
      <c r="AA27" s="681"/>
      <c r="AB27" s="655"/>
      <c r="AC27" s="309">
        <v>11</v>
      </c>
    </row>
    <row r="28" spans="1:29" ht="20.25" thickBot="1" x14ac:dyDescent="0.25">
      <c r="A28" s="217">
        <v>24</v>
      </c>
      <c r="B28" s="738">
        <v>50</v>
      </c>
      <c r="C28" s="740" t="s">
        <v>17</v>
      </c>
      <c r="D28" s="113">
        <f>SUM(F28:AC28)</f>
        <v>10</v>
      </c>
      <c r="E28" s="8">
        <f>SUM(D27-D28)</f>
        <v>1</v>
      </c>
      <c r="F28" s="744"/>
      <c r="G28" s="13"/>
      <c r="H28" s="749"/>
      <c r="I28" s="23"/>
      <c r="J28" s="13"/>
      <c r="K28" s="33"/>
      <c r="L28" s="526"/>
      <c r="M28" s="13"/>
      <c r="N28" s="33"/>
      <c r="O28" s="23"/>
      <c r="P28" s="44"/>
      <c r="Q28" s="57"/>
      <c r="R28" s="9"/>
      <c r="S28" s="6"/>
      <c r="T28" s="6"/>
      <c r="U28" s="6"/>
      <c r="V28" s="6"/>
      <c r="W28" s="509"/>
      <c r="X28" s="276"/>
      <c r="Y28" s="273"/>
      <c r="Z28" s="555"/>
      <c r="AA28" s="681"/>
      <c r="AB28" s="308">
        <v>10</v>
      </c>
      <c r="AC28" s="680"/>
    </row>
    <row r="29" spans="1:29" ht="20.25" thickBot="1" x14ac:dyDescent="0.25">
      <c r="A29" s="218">
        <v>25</v>
      </c>
      <c r="B29" s="346">
        <v>11</v>
      </c>
      <c r="C29" s="347" t="s">
        <v>190</v>
      </c>
      <c r="D29" s="113">
        <f>SUM(F29:AC29)</f>
        <v>9</v>
      </c>
      <c r="E29" s="8">
        <f>SUM(D28-D29)</f>
        <v>1</v>
      </c>
      <c r="F29" s="95"/>
      <c r="G29" s="76"/>
      <c r="H29" s="748"/>
      <c r="I29" s="47"/>
      <c r="J29" s="48"/>
      <c r="K29" s="68"/>
      <c r="L29" s="752"/>
      <c r="M29" s="76"/>
      <c r="N29" s="80"/>
      <c r="O29" s="47"/>
      <c r="P29" s="48"/>
      <c r="Q29" s="49"/>
      <c r="R29" s="39"/>
      <c r="S29" s="40"/>
      <c r="T29" s="40"/>
      <c r="U29" s="40"/>
      <c r="V29" s="40"/>
      <c r="W29" s="405"/>
      <c r="X29" s="695"/>
      <c r="Y29" s="312">
        <v>9</v>
      </c>
      <c r="Z29" s="683"/>
      <c r="AA29" s="299"/>
      <c r="AB29" s="300"/>
      <c r="AC29" s="301"/>
    </row>
    <row r="30" spans="1:29" ht="20.25" thickBot="1" x14ac:dyDescent="0.25">
      <c r="A30" s="242">
        <v>26</v>
      </c>
      <c r="B30" s="480">
        <v>133</v>
      </c>
      <c r="C30" s="481" t="s">
        <v>168</v>
      </c>
      <c r="D30" s="113">
        <f>SUM(F30:AC30)</f>
        <v>5</v>
      </c>
      <c r="E30" s="333">
        <f>SUM(D29-D30)</f>
        <v>4</v>
      </c>
      <c r="F30" s="352"/>
      <c r="G30" s="329"/>
      <c r="H30" s="366"/>
      <c r="I30" s="316">
        <v>5</v>
      </c>
      <c r="J30" s="693"/>
      <c r="K30" s="694"/>
      <c r="L30" s="750"/>
      <c r="M30" s="528"/>
      <c r="N30" s="530"/>
      <c r="O30" s="434"/>
      <c r="P30" s="369"/>
      <c r="Q30" s="395"/>
      <c r="R30" s="70"/>
      <c r="S30" s="37"/>
      <c r="T30" s="37"/>
      <c r="U30" s="37"/>
      <c r="V30" s="37"/>
      <c r="W30" s="38"/>
      <c r="X30" s="322"/>
      <c r="Y30" s="323"/>
      <c r="Z30" s="363"/>
      <c r="AA30" s="290"/>
      <c r="AB30" s="290"/>
      <c r="AC30" s="513"/>
    </row>
    <row r="31" spans="1:29" ht="20.25" thickBot="1" x14ac:dyDescent="0.25">
      <c r="A31" s="218">
        <v>27</v>
      </c>
      <c r="B31" s="400">
        <v>26</v>
      </c>
      <c r="C31" s="573" t="s">
        <v>123</v>
      </c>
      <c r="D31" s="574">
        <f>SUM(F31:AC31)</f>
        <v>4</v>
      </c>
      <c r="E31" s="339">
        <f>SUM(D30-D31)</f>
        <v>1</v>
      </c>
      <c r="F31" s="745"/>
      <c r="G31" s="300">
        <v>4</v>
      </c>
      <c r="H31" s="747"/>
      <c r="I31" s="325"/>
      <c r="J31" s="326"/>
      <c r="K31" s="327"/>
      <c r="L31" s="753"/>
      <c r="M31" s="300"/>
      <c r="N31" s="301"/>
      <c r="O31" s="325"/>
      <c r="P31" s="300"/>
      <c r="Q31" s="301"/>
      <c r="R31" s="90"/>
      <c r="S31" s="48"/>
      <c r="T31" s="48"/>
      <c r="U31" s="48"/>
      <c r="V31" s="48"/>
      <c r="W31" s="68"/>
      <c r="X31" s="299"/>
      <c r="Y31" s="300"/>
      <c r="Z31" s="251"/>
      <c r="AA31" s="273"/>
      <c r="AB31" s="273"/>
      <c r="AC31" s="512"/>
    </row>
    <row r="32" spans="1:29" ht="20.25" thickBot="1" x14ac:dyDescent="0.25">
      <c r="A32" s="242">
        <v>28</v>
      </c>
      <c r="B32" s="109">
        <v>16</v>
      </c>
      <c r="C32" s="351" t="s">
        <v>124</v>
      </c>
      <c r="D32" s="115">
        <f>SUM(F32:AC32)</f>
        <v>0</v>
      </c>
      <c r="E32" s="358">
        <f>SUM(D31-D32)</f>
        <v>4</v>
      </c>
      <c r="F32" s="743"/>
      <c r="G32" s="721"/>
      <c r="H32" s="366" t="s">
        <v>6</v>
      </c>
      <c r="I32" s="352"/>
      <c r="J32" s="329"/>
      <c r="K32" s="330"/>
      <c r="L32" s="525"/>
      <c r="M32" s="528"/>
      <c r="N32" s="530"/>
      <c r="O32" s="352"/>
      <c r="P32" s="329"/>
      <c r="Q32" s="330"/>
      <c r="R32" s="756"/>
      <c r="S32" s="665"/>
      <c r="T32" s="665"/>
      <c r="U32" s="665"/>
      <c r="V32" s="665"/>
      <c r="W32" s="666"/>
      <c r="X32" s="361"/>
      <c r="Y32" s="290"/>
      <c r="Z32" s="572"/>
      <c r="AA32" s="273"/>
      <c r="AB32" s="273"/>
      <c r="AC32" s="512"/>
    </row>
    <row r="33" spans="1:30" ht="20.25" thickBot="1" x14ac:dyDescent="0.25">
      <c r="A33" s="244">
        <v>29</v>
      </c>
      <c r="B33" s="400">
        <v>4</v>
      </c>
      <c r="C33" s="573" t="s">
        <v>125</v>
      </c>
      <c r="D33" s="113">
        <f>SUM(F33:AC33)</f>
        <v>0</v>
      </c>
      <c r="E33" s="336">
        <f>SUM(D32-D33)</f>
        <v>0</v>
      </c>
      <c r="F33" s="736"/>
      <c r="G33" s="735"/>
      <c r="H33" s="362" t="s">
        <v>6</v>
      </c>
      <c r="I33" s="278"/>
      <c r="J33" s="274"/>
      <c r="K33" s="279"/>
      <c r="L33" s="383"/>
      <c r="M33" s="341"/>
      <c r="N33" s="343"/>
      <c r="O33" s="278"/>
      <c r="P33" s="274"/>
      <c r="Q33" s="279"/>
      <c r="R33" s="39"/>
      <c r="S33" s="40"/>
      <c r="T33" s="40"/>
      <c r="U33" s="40"/>
      <c r="V33" s="40"/>
      <c r="W33" s="405"/>
      <c r="X33" s="276"/>
      <c r="Y33" s="273"/>
      <c r="Z33" s="555"/>
      <c r="AA33" s="274"/>
      <c r="AB33" s="274"/>
      <c r="AC33" s="274"/>
    </row>
    <row r="34" spans="1:30" ht="20.25" thickBot="1" x14ac:dyDescent="0.25">
      <c r="A34" s="218">
        <v>30</v>
      </c>
      <c r="B34" s="739" t="s">
        <v>169</v>
      </c>
      <c r="C34" s="739" t="s">
        <v>124</v>
      </c>
      <c r="D34" s="113">
        <f>SUM(F34:AC34)</f>
        <v>0</v>
      </c>
      <c r="E34" s="336">
        <f>SUM(D33-D34)</f>
        <v>0</v>
      </c>
      <c r="F34" s="325"/>
      <c r="G34" s="326"/>
      <c r="H34" s="402"/>
      <c r="I34" s="310" t="s">
        <v>6</v>
      </c>
      <c r="J34" s="312" t="s">
        <v>6</v>
      </c>
      <c r="K34" s="313" t="s">
        <v>6</v>
      </c>
      <c r="L34" s="424"/>
      <c r="M34" s="300"/>
      <c r="N34" s="301"/>
      <c r="O34" s="299"/>
      <c r="P34" s="326"/>
      <c r="Q34" s="327"/>
      <c r="R34" s="39"/>
      <c r="S34" s="40"/>
      <c r="T34" s="40"/>
      <c r="U34" s="40"/>
      <c r="V34" s="40"/>
      <c r="W34" s="405"/>
      <c r="X34" s="280"/>
      <c r="Y34" s="360"/>
      <c r="Z34" s="557"/>
      <c r="AA34" s="308"/>
      <c r="AB34" s="308"/>
      <c r="AC34" s="308"/>
    </row>
    <row r="35" spans="1:30" ht="20.25" thickBot="1" x14ac:dyDescent="0.25">
      <c r="A35" s="242">
        <v>31</v>
      </c>
      <c r="B35" s="96"/>
      <c r="C35" s="249"/>
      <c r="D35" s="113">
        <f>SUM(F35:AC35)</f>
        <v>0</v>
      </c>
      <c r="E35" s="8">
        <f>SUM(D34-D35)</f>
        <v>0</v>
      </c>
      <c r="F35" s="46"/>
      <c r="G35" s="14"/>
      <c r="H35" s="59"/>
      <c r="I35" s="46"/>
      <c r="J35" s="14"/>
      <c r="K35" s="59"/>
      <c r="L35" s="97"/>
      <c r="M35" s="98"/>
      <c r="N35" s="99"/>
      <c r="O35" s="46"/>
      <c r="P35" s="14"/>
      <c r="Q35" s="59"/>
      <c r="R35" s="39"/>
      <c r="S35" s="40"/>
      <c r="T35" s="40"/>
      <c r="U35" s="40"/>
      <c r="V35" s="40"/>
      <c r="W35" s="405"/>
      <c r="X35" s="516"/>
      <c r="Y35" s="516"/>
      <c r="Z35" s="516"/>
      <c r="AA35" s="661"/>
      <c r="AB35" s="662"/>
      <c r="AC35" s="663"/>
    </row>
    <row r="36" spans="1:30" ht="20.25" thickBot="1" x14ac:dyDescent="0.25">
      <c r="A36" s="244">
        <v>32</v>
      </c>
      <c r="B36" s="100"/>
      <c r="C36" s="45"/>
      <c r="D36" s="113">
        <f>SUM(F36:AC36)</f>
        <v>0</v>
      </c>
      <c r="E36" s="8">
        <f>SUM(D35-D36)</f>
        <v>0</v>
      </c>
      <c r="F36" s="23"/>
      <c r="G36" s="13"/>
      <c r="H36" s="24"/>
      <c r="I36" s="23"/>
      <c r="J36" s="13"/>
      <c r="K36" s="24"/>
      <c r="L36" s="248"/>
      <c r="M36" s="81"/>
      <c r="N36" s="102"/>
      <c r="O36" s="23"/>
      <c r="P36" s="13"/>
      <c r="Q36" s="24"/>
      <c r="R36" s="39"/>
      <c r="S36" s="40"/>
      <c r="T36" s="40"/>
      <c r="U36" s="40"/>
      <c r="V36" s="40"/>
      <c r="W36" s="405"/>
      <c r="X36" s="273"/>
      <c r="Y36" s="273"/>
      <c r="Z36" s="512"/>
      <c r="AA36" s="382"/>
      <c r="AB36" s="273"/>
      <c r="AC36" s="416"/>
    </row>
    <row r="37" spans="1:30" ht="20.25" thickBot="1" x14ac:dyDescent="0.25">
      <c r="A37" s="244">
        <v>33</v>
      </c>
      <c r="B37" s="100"/>
      <c r="C37" s="45"/>
      <c r="D37" s="113">
        <f>SUM(F37:AC37)</f>
        <v>0</v>
      </c>
      <c r="E37" s="8">
        <f>SUM(D36-D37)</f>
        <v>0</v>
      </c>
      <c r="F37" s="23"/>
      <c r="G37" s="13"/>
      <c r="H37" s="24"/>
      <c r="I37" s="23"/>
      <c r="J37" s="13"/>
      <c r="K37" s="24"/>
      <c r="L37" s="101"/>
      <c r="M37" s="81"/>
      <c r="N37" s="102"/>
      <c r="O37" s="23"/>
      <c r="P37" s="13"/>
      <c r="Q37" s="24"/>
      <c r="R37" s="39"/>
      <c r="S37" s="40"/>
      <c r="T37" s="40"/>
      <c r="U37" s="40"/>
      <c r="V37" s="40"/>
      <c r="W37" s="405"/>
      <c r="X37" s="273"/>
      <c r="Y37" s="273"/>
      <c r="Z37" s="512"/>
      <c r="AA37" s="136"/>
      <c r="AB37" s="134"/>
      <c r="AC37" s="137"/>
    </row>
    <row r="38" spans="1:30" ht="20.25" thickBot="1" x14ac:dyDescent="0.25">
      <c r="A38" s="244">
        <v>34</v>
      </c>
      <c r="B38" s="94"/>
      <c r="C38" s="45"/>
      <c r="D38" s="113">
        <f>SUM(F38:AC38)</f>
        <v>0</v>
      </c>
      <c r="E38" s="8">
        <f>SUM(D37-D38)</f>
        <v>0</v>
      </c>
      <c r="F38" s="23"/>
      <c r="G38" s="13"/>
      <c r="H38" s="24"/>
      <c r="I38" s="23"/>
      <c r="J38" s="13"/>
      <c r="K38" s="24"/>
      <c r="L38" s="51"/>
      <c r="M38" s="13"/>
      <c r="N38" s="24"/>
      <c r="O38" s="23"/>
      <c r="P38" s="13"/>
      <c r="Q38" s="24"/>
      <c r="R38" s="9"/>
      <c r="S38" s="6"/>
      <c r="T38" s="6"/>
      <c r="U38" s="6"/>
      <c r="V38" s="6"/>
      <c r="W38" s="509"/>
      <c r="X38" s="517"/>
      <c r="Y38" s="517"/>
      <c r="Z38" s="517"/>
      <c r="AA38" s="391"/>
      <c r="AB38" s="392"/>
      <c r="AC38" s="393"/>
    </row>
    <row r="39" spans="1:30" ht="20.25" thickBot="1" x14ac:dyDescent="0.25">
      <c r="A39" s="218">
        <v>35</v>
      </c>
      <c r="B39" s="95"/>
      <c r="C39" s="58"/>
      <c r="D39" s="113">
        <f>SUM(F39:AC39)</f>
        <v>0</v>
      </c>
      <c r="E39" s="8">
        <f>SUM(D38-D39)</f>
        <v>0</v>
      </c>
      <c r="F39" s="47"/>
      <c r="G39" s="48"/>
      <c r="H39" s="49"/>
      <c r="I39" s="47"/>
      <c r="J39" s="48"/>
      <c r="K39" s="49"/>
      <c r="L39" s="52"/>
      <c r="M39" s="48"/>
      <c r="N39" s="49"/>
      <c r="O39" s="47"/>
      <c r="P39" s="76"/>
      <c r="Q39" s="77"/>
      <c r="R39" s="19"/>
      <c r="S39" s="20"/>
      <c r="T39" s="20"/>
      <c r="U39" s="20"/>
      <c r="V39" s="20"/>
      <c r="W39" s="510"/>
      <c r="X39" s="273"/>
      <c r="Y39" s="273"/>
      <c r="Z39" s="512"/>
      <c r="AA39" s="382"/>
      <c r="AB39" s="273"/>
      <c r="AC39" s="416"/>
    </row>
    <row r="40" spans="1:30" ht="13.5" thickBot="1" x14ac:dyDescent="0.25">
      <c r="A40" s="607" t="s">
        <v>53</v>
      </c>
      <c r="B40" s="608"/>
      <c r="C40" s="608"/>
      <c r="D40" s="67">
        <f t="shared" ref="D40" si="0">SUM(F40:W40)</f>
        <v>21</v>
      </c>
      <c r="F40" s="82">
        <v>6</v>
      </c>
      <c r="G40" s="83">
        <v>3</v>
      </c>
      <c r="H40" s="84">
        <v>3</v>
      </c>
      <c r="I40" s="85">
        <v>3</v>
      </c>
      <c r="J40" s="86">
        <v>3</v>
      </c>
      <c r="K40" s="84">
        <v>3</v>
      </c>
      <c r="L40" s="85"/>
      <c r="M40" s="86"/>
      <c r="N40" s="84"/>
      <c r="O40" s="87"/>
      <c r="P40" s="72"/>
      <c r="Q40" s="73"/>
      <c r="R40" s="9"/>
      <c r="S40" s="6"/>
      <c r="T40" s="6"/>
      <c r="U40" s="6"/>
      <c r="V40" s="6"/>
      <c r="W40" s="6"/>
      <c r="X40" s="280"/>
      <c r="Y40" s="360"/>
      <c r="Z40" s="515"/>
      <c r="AA40" s="133"/>
      <c r="AB40" s="134"/>
      <c r="AC40" s="137"/>
      <c r="AD40"/>
    </row>
    <row r="41" spans="1:30" x14ac:dyDescent="0.2">
      <c r="F41" s="63">
        <f>SUM(F5:F40)-221</f>
        <v>-32</v>
      </c>
      <c r="G41" s="63">
        <f t="shared" ref="G41:H41" si="1">SUM(G5:G40)-221</f>
        <v>-40</v>
      </c>
      <c r="H41" s="63">
        <f t="shared" si="1"/>
        <v>-34</v>
      </c>
      <c r="I41" s="63">
        <f t="shared" ref="I41:N41" si="2">SUM(I5:I40)-221</f>
        <v>-39</v>
      </c>
      <c r="J41" s="63">
        <f t="shared" si="2"/>
        <v>-43</v>
      </c>
      <c r="K41" s="63">
        <f t="shared" si="2"/>
        <v>-18</v>
      </c>
      <c r="L41" s="63">
        <f t="shared" si="2"/>
        <v>-53</v>
      </c>
      <c r="M41" s="63">
        <f t="shared" si="2"/>
        <v>-56</v>
      </c>
      <c r="N41" s="63">
        <f t="shared" si="2"/>
        <v>-60</v>
      </c>
      <c r="O41" s="63">
        <f>SUM(O5:O40)-221</f>
        <v>-36</v>
      </c>
      <c r="P41" s="63">
        <f>SUM(P5:P40)-221</f>
        <v>-55</v>
      </c>
      <c r="Q41" s="63">
        <f>SUM(Q5:Q40)-221</f>
        <v>-68</v>
      </c>
      <c r="AD41"/>
    </row>
  </sheetData>
  <sortState xmlns:xlrd2="http://schemas.microsoft.com/office/spreadsheetml/2017/richdata2" ref="B5:AC39">
    <sortCondition descending="1" ref="D5:D39"/>
  </sortState>
  <mergeCells count="24">
    <mergeCell ref="A40:C40"/>
    <mergeCell ref="A1:C2"/>
    <mergeCell ref="F1:H1"/>
    <mergeCell ref="I1:K1"/>
    <mergeCell ref="L1:N1"/>
    <mergeCell ref="F2:H2"/>
    <mergeCell ref="I2:K2"/>
    <mergeCell ref="L2:N2"/>
    <mergeCell ref="D2:E3"/>
    <mergeCell ref="A3:C3"/>
    <mergeCell ref="F3:H3"/>
    <mergeCell ref="I3:K3"/>
    <mergeCell ref="L3:N3"/>
    <mergeCell ref="O3:Q3"/>
    <mergeCell ref="X1:Z1"/>
    <mergeCell ref="AA1:AC1"/>
    <mergeCell ref="X2:Z2"/>
    <mergeCell ref="AA2:AC2"/>
    <mergeCell ref="X3:Z3"/>
    <mergeCell ref="AA3:AC3"/>
    <mergeCell ref="R3:T3"/>
    <mergeCell ref="U3:W3"/>
    <mergeCell ref="O1:Q1"/>
    <mergeCell ref="O2:Q2"/>
  </mergeCells>
  <phoneticPr fontId="0" type="noConversion"/>
  <conditionalFormatting sqref="B5:B39">
    <cfRule type="duplicateValues" dxfId="82" priority="17"/>
  </conditionalFormatting>
  <conditionalFormatting sqref="F30:H33">
    <cfRule type="cellIs" dxfId="81" priority="11" operator="equal">
      <formula>20</formula>
    </cfRule>
    <cfRule type="cellIs" dxfId="80" priority="12" operator="equal">
      <formula>22</formula>
    </cfRule>
    <cfRule type="cellIs" dxfId="79" priority="13" operator="equal">
      <formula>25</formula>
    </cfRule>
  </conditionalFormatting>
  <conditionalFormatting sqref="F34:K39">
    <cfRule type="cellIs" dxfId="78" priority="14" operator="equal">
      <formula>20</formula>
    </cfRule>
    <cfRule type="cellIs" dxfId="77" priority="15" operator="equal">
      <formula>22</formula>
    </cfRule>
    <cfRule type="cellIs" dxfId="76" priority="16" operator="equal">
      <formula>25</formula>
    </cfRule>
  </conditionalFormatting>
  <conditionalFormatting sqref="F27:N27 R27:W27 O27:Q33 O35:Q38">
    <cfRule type="cellIs" dxfId="75" priority="51" operator="equal">
      <formula>20</formula>
    </cfRule>
    <cfRule type="cellIs" dxfId="74" priority="52" operator="equal">
      <formula>22</formula>
    </cfRule>
    <cfRule type="cellIs" dxfId="73" priority="53" operator="equal">
      <formula>25</formula>
    </cfRule>
  </conditionalFormatting>
  <conditionalFormatting sqref="F41:Q41">
    <cfRule type="cellIs" dxfId="72" priority="9" operator="equal">
      <formula>0</formula>
    </cfRule>
    <cfRule type="cellIs" dxfId="71" priority="10" operator="equal">
      <formula>-221</formula>
    </cfRule>
  </conditionalFormatting>
  <conditionalFormatting sqref="F5:AC26 X30:AC31">
    <cfRule type="cellIs" dxfId="70" priority="6" operator="equal">
      <formula>20</formula>
    </cfRule>
    <cfRule type="cellIs" dxfId="69" priority="7" operator="equal">
      <formula>22</formula>
    </cfRule>
    <cfRule type="cellIs" dxfId="68" priority="8" operator="equal">
      <formula>25</formula>
    </cfRule>
  </conditionalFormatting>
  <conditionalFormatting sqref="I28:K33">
    <cfRule type="cellIs" dxfId="67" priority="39" operator="equal">
      <formula>20</formula>
    </cfRule>
    <cfRule type="cellIs" dxfId="66" priority="40" operator="equal">
      <formula>22</formula>
    </cfRule>
    <cfRule type="cellIs" dxfId="65" priority="41" operator="equal">
      <formula>25</formula>
    </cfRule>
  </conditionalFormatting>
  <conditionalFormatting sqref="AE5">
    <cfRule type="cellIs" dxfId="11" priority="1" operator="equal">
      <formula>20</formula>
    </cfRule>
    <cfRule type="cellIs" dxfId="10" priority="2" operator="equal">
      <formula>22</formula>
    </cfRule>
    <cfRule type="cellIs" dxfId="9" priority="3" operator="equal">
      <formula>25</formula>
    </cfRule>
  </conditionalFormatting>
  <pageMargins left="0.15748031496062992" right="0.15748031496062992" top="0.19685039370078741" bottom="0.98425196850393704" header="0.11811023622047245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36"/>
  <sheetViews>
    <sheetView showGridLines="0" zoomScaleNormal="100" workbookViewId="0">
      <selection activeCell="AF1" sqref="AF1:AF1048576"/>
    </sheetView>
  </sheetViews>
  <sheetFormatPr defaultRowHeight="12.75" x14ac:dyDescent="0.2"/>
  <cols>
    <col min="1" max="1" width="7.7109375" customWidth="1"/>
    <col min="2" max="2" width="7.7109375" style="2" customWidth="1"/>
    <col min="3" max="3" width="21.7109375" style="2" customWidth="1"/>
    <col min="4" max="4" width="7.7109375" customWidth="1"/>
    <col min="5" max="5" width="4.85546875" bestFit="1" customWidth="1"/>
    <col min="6" max="7" width="5.7109375" style="2" customWidth="1"/>
    <col min="8" max="17" width="5.7109375" customWidth="1"/>
    <col min="18" max="24" width="0" hidden="1" customWidth="1"/>
    <col min="25" max="30" width="5.7109375" customWidth="1"/>
    <col min="32" max="32" width="11" bestFit="1" customWidth="1"/>
  </cols>
  <sheetData>
    <row r="1" spans="1:32" ht="21" customHeight="1" thickBot="1" x14ac:dyDescent="0.25">
      <c r="A1" s="635" t="str">
        <f>+'Top 10 Summary'!C2</f>
        <v>Pavers Cave MRA Ulster Championship</v>
      </c>
      <c r="B1" s="635"/>
      <c r="C1" s="635"/>
      <c r="D1" s="203"/>
      <c r="E1" s="204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1"/>
      <c r="S1" s="1"/>
      <c r="T1" s="1"/>
      <c r="U1" s="1"/>
      <c r="V1" s="1"/>
      <c r="W1" s="1"/>
      <c r="Y1" s="598" t="s">
        <v>187</v>
      </c>
      <c r="Z1" s="598"/>
      <c r="AA1" s="599"/>
      <c r="AB1" s="600" t="s">
        <v>163</v>
      </c>
      <c r="AC1" s="598"/>
      <c r="AD1" s="599"/>
    </row>
    <row r="2" spans="1:32" ht="18" customHeight="1" thickBot="1" x14ac:dyDescent="0.25">
      <c r="A2" s="635"/>
      <c r="B2" s="635"/>
      <c r="C2" s="635"/>
      <c r="D2" s="619" t="s">
        <v>70</v>
      </c>
      <c r="E2" s="620"/>
      <c r="F2" s="614" t="s">
        <v>164</v>
      </c>
      <c r="G2" s="615"/>
      <c r="H2" s="616"/>
      <c r="I2" s="617" t="s">
        <v>107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1"/>
      <c r="S2" s="1"/>
      <c r="T2" s="1"/>
      <c r="U2" s="1"/>
      <c r="V2" s="1"/>
      <c r="W2" s="1"/>
      <c r="Y2" s="601" t="s">
        <v>188</v>
      </c>
      <c r="Z2" s="601"/>
      <c r="AA2" s="602"/>
      <c r="AB2" s="603" t="s">
        <v>164</v>
      </c>
      <c r="AC2" s="601"/>
      <c r="AD2" s="602"/>
    </row>
    <row r="3" spans="1:32" ht="18" customHeight="1" thickBot="1" x14ac:dyDescent="0.25">
      <c r="A3" s="618" t="str">
        <f>+'Top 10 Summary'!A26</f>
        <v>Junior 65cc</v>
      </c>
      <c r="B3" s="618"/>
      <c r="C3" s="618"/>
      <c r="D3" s="621"/>
      <c r="E3" s="622"/>
      <c r="F3" s="623">
        <v>45731</v>
      </c>
      <c r="G3" s="624"/>
      <c r="H3" s="625"/>
      <c r="I3" s="612">
        <v>45739</v>
      </c>
      <c r="J3" s="613"/>
      <c r="K3" s="613"/>
      <c r="L3" s="613">
        <v>45822</v>
      </c>
      <c r="M3" s="613"/>
      <c r="N3" s="613"/>
      <c r="O3" s="604">
        <v>45876</v>
      </c>
      <c r="P3" s="604"/>
      <c r="Q3" s="605"/>
      <c r="R3" s="609"/>
      <c r="S3" s="609"/>
      <c r="T3" s="610"/>
      <c r="U3" s="609"/>
      <c r="V3" s="609"/>
      <c r="W3" s="611"/>
      <c r="Y3" s="604">
        <v>45878</v>
      </c>
      <c r="Z3" s="604"/>
      <c r="AA3" s="605"/>
      <c r="AB3" s="606">
        <v>45920</v>
      </c>
      <c r="AC3" s="604"/>
      <c r="AD3" s="605"/>
    </row>
    <row r="4" spans="1:32" ht="18" customHeight="1" thickBot="1" x14ac:dyDescent="0.25">
      <c r="A4" s="205"/>
      <c r="B4" s="206" t="s">
        <v>4</v>
      </c>
      <c r="C4" s="207" t="s">
        <v>0</v>
      </c>
      <c r="D4" s="208" t="s">
        <v>1</v>
      </c>
      <c r="E4" s="209" t="s">
        <v>5</v>
      </c>
      <c r="F4" s="210" t="s">
        <v>2</v>
      </c>
      <c r="G4" s="210" t="s">
        <v>3</v>
      </c>
      <c r="H4" s="211" t="s">
        <v>11</v>
      </c>
      <c r="I4" s="212" t="s">
        <v>2</v>
      </c>
      <c r="J4" s="213" t="s">
        <v>3</v>
      </c>
      <c r="K4" s="214" t="s">
        <v>11</v>
      </c>
      <c r="L4" s="213" t="s">
        <v>2</v>
      </c>
      <c r="M4" s="213" t="s">
        <v>3</v>
      </c>
      <c r="N4" s="215" t="s">
        <v>11</v>
      </c>
      <c r="O4" s="212" t="s">
        <v>2</v>
      </c>
      <c r="P4" s="213" t="s">
        <v>3</v>
      </c>
      <c r="Q4" s="215" t="s">
        <v>11</v>
      </c>
      <c r="R4" s="15" t="s">
        <v>2</v>
      </c>
      <c r="S4" s="16" t="s">
        <v>3</v>
      </c>
      <c r="T4" s="17" t="s">
        <v>11</v>
      </c>
      <c r="U4" s="15" t="s">
        <v>2</v>
      </c>
      <c r="V4" s="16" t="s">
        <v>3</v>
      </c>
      <c r="W4" s="22" t="s">
        <v>11</v>
      </c>
      <c r="Y4" s="212" t="s">
        <v>2</v>
      </c>
      <c r="Z4" s="213" t="s">
        <v>3</v>
      </c>
      <c r="AA4" s="214" t="s">
        <v>11</v>
      </c>
      <c r="AB4" s="212" t="s">
        <v>2</v>
      </c>
      <c r="AC4" s="213" t="s">
        <v>3</v>
      </c>
      <c r="AD4" s="214" t="s">
        <v>11</v>
      </c>
    </row>
    <row r="5" spans="1:32" ht="17.100000000000001" customHeight="1" x14ac:dyDescent="0.2">
      <c r="A5" s="216">
        <v>1</v>
      </c>
      <c r="B5" s="152">
        <v>65</v>
      </c>
      <c r="C5" s="117" t="s">
        <v>9</v>
      </c>
      <c r="D5" s="148">
        <f>SUM(F5:AD5)</f>
        <v>386</v>
      </c>
      <c r="E5" s="344">
        <v>0</v>
      </c>
      <c r="F5" s="328">
        <v>25</v>
      </c>
      <c r="G5" s="323">
        <v>25</v>
      </c>
      <c r="H5" s="333">
        <v>25</v>
      </c>
      <c r="I5" s="291">
        <v>25</v>
      </c>
      <c r="J5" s="292">
        <v>25</v>
      </c>
      <c r="K5" s="397">
        <v>25</v>
      </c>
      <c r="L5" s="302">
        <v>25</v>
      </c>
      <c r="M5" s="304">
        <v>25</v>
      </c>
      <c r="N5" s="303">
        <v>25</v>
      </c>
      <c r="O5" s="302">
        <v>25</v>
      </c>
      <c r="P5" s="304">
        <v>22</v>
      </c>
      <c r="Q5" s="305">
        <v>20</v>
      </c>
      <c r="R5" s="4"/>
      <c r="S5" s="4"/>
      <c r="T5" s="4"/>
      <c r="U5" s="4"/>
      <c r="V5" s="4"/>
      <c r="W5" s="11"/>
      <c r="Y5" s="716"/>
      <c r="Z5" s="295">
        <v>22</v>
      </c>
      <c r="AA5" s="295">
        <v>22</v>
      </c>
      <c r="AB5" s="308">
        <v>25</v>
      </c>
      <c r="AC5" s="308">
        <v>25</v>
      </c>
      <c r="AD5" s="655"/>
      <c r="AF5" s="655" t="s">
        <v>209</v>
      </c>
    </row>
    <row r="6" spans="1:32" ht="17.100000000000001" customHeight="1" thickBot="1" x14ac:dyDescent="0.25">
      <c r="A6" s="217">
        <v>2</v>
      </c>
      <c r="B6" s="153">
        <v>99</v>
      </c>
      <c r="C6" s="119" t="s">
        <v>113</v>
      </c>
      <c r="D6" s="42">
        <f>SUM(F6:AD6)</f>
        <v>333</v>
      </c>
      <c r="E6" s="350">
        <f>SUM(D5-D6)</f>
        <v>53</v>
      </c>
      <c r="F6" s="108">
        <v>22</v>
      </c>
      <c r="G6" s="274">
        <v>20</v>
      </c>
      <c r="H6" s="336">
        <v>22</v>
      </c>
      <c r="I6" s="294">
        <v>22</v>
      </c>
      <c r="J6" s="295">
        <v>22</v>
      </c>
      <c r="K6" s="398">
        <v>20</v>
      </c>
      <c r="L6" s="306">
        <v>20</v>
      </c>
      <c r="M6" s="308">
        <v>20</v>
      </c>
      <c r="N6" s="692"/>
      <c r="O6" s="306">
        <v>18</v>
      </c>
      <c r="P6" s="308">
        <v>20</v>
      </c>
      <c r="Q6" s="309">
        <v>25</v>
      </c>
      <c r="R6" s="3"/>
      <c r="S6" s="3"/>
      <c r="T6" s="3"/>
      <c r="U6" s="3"/>
      <c r="V6" s="3"/>
      <c r="W6" s="10"/>
      <c r="Y6" s="295">
        <v>25</v>
      </c>
      <c r="Z6" s="295">
        <v>20</v>
      </c>
      <c r="AA6" s="716"/>
      <c r="AB6" s="308">
        <v>22</v>
      </c>
      <c r="AC6" s="308">
        <v>20</v>
      </c>
      <c r="AD6" s="308">
        <v>15</v>
      </c>
    </row>
    <row r="7" spans="1:32" ht="17.100000000000001" customHeight="1" x14ac:dyDescent="0.2">
      <c r="A7" s="217">
        <v>3</v>
      </c>
      <c r="B7" s="153">
        <v>6</v>
      </c>
      <c r="C7" s="119" t="s">
        <v>115</v>
      </c>
      <c r="D7" s="148">
        <f>SUM(F7:AD7)</f>
        <v>319</v>
      </c>
      <c r="E7" s="350">
        <f>SUM(D6-D7)</f>
        <v>14</v>
      </c>
      <c r="F7" s="108">
        <v>16</v>
      </c>
      <c r="G7" s="717"/>
      <c r="H7" s="336">
        <v>20</v>
      </c>
      <c r="I7" s="294">
        <v>20</v>
      </c>
      <c r="J7" s="295">
        <v>20</v>
      </c>
      <c r="K7" s="398">
        <v>22</v>
      </c>
      <c r="L7" s="306">
        <v>22</v>
      </c>
      <c r="M7" s="308">
        <v>22</v>
      </c>
      <c r="N7" s="307">
        <v>20</v>
      </c>
      <c r="O7" s="306">
        <v>22</v>
      </c>
      <c r="P7" s="308">
        <v>25</v>
      </c>
      <c r="Q7" s="309">
        <v>16</v>
      </c>
      <c r="R7" s="3"/>
      <c r="S7" s="3"/>
      <c r="T7" s="3"/>
      <c r="U7" s="3"/>
      <c r="V7" s="3"/>
      <c r="W7" s="10"/>
      <c r="Y7" s="716"/>
      <c r="Z7" s="295">
        <v>18</v>
      </c>
      <c r="AA7" s="295">
        <v>20</v>
      </c>
      <c r="AB7" s="308">
        <v>16</v>
      </c>
      <c r="AC7" s="308">
        <v>18</v>
      </c>
      <c r="AD7" s="308">
        <v>22</v>
      </c>
    </row>
    <row r="8" spans="1:32" ht="17.100000000000001" customHeight="1" thickBot="1" x14ac:dyDescent="0.25">
      <c r="A8" s="217">
        <v>4</v>
      </c>
      <c r="B8" s="153">
        <v>3</v>
      </c>
      <c r="C8" s="119" t="s">
        <v>22</v>
      </c>
      <c r="D8" s="42">
        <f>SUM(F8:AD8)</f>
        <v>289</v>
      </c>
      <c r="E8" s="350">
        <f>SUM(D7-D8)</f>
        <v>30</v>
      </c>
      <c r="F8" s="108">
        <v>18</v>
      </c>
      <c r="G8" s="274">
        <v>15</v>
      </c>
      <c r="H8" s="336">
        <v>18</v>
      </c>
      <c r="I8" s="294">
        <v>16</v>
      </c>
      <c r="J8" s="295">
        <v>18</v>
      </c>
      <c r="K8" s="398">
        <v>18</v>
      </c>
      <c r="L8" s="306">
        <v>18</v>
      </c>
      <c r="M8" s="308">
        <v>18</v>
      </c>
      <c r="N8" s="307">
        <v>22</v>
      </c>
      <c r="O8" s="306">
        <v>20</v>
      </c>
      <c r="P8" s="308">
        <v>18</v>
      </c>
      <c r="Q8" s="309">
        <v>22</v>
      </c>
      <c r="R8" s="3"/>
      <c r="S8" s="3"/>
      <c r="T8" s="3"/>
      <c r="U8" s="3"/>
      <c r="V8" s="3"/>
      <c r="W8" s="10"/>
      <c r="Y8" s="295">
        <v>18</v>
      </c>
      <c r="Z8" s="716"/>
      <c r="AA8" s="295">
        <v>15</v>
      </c>
      <c r="AB8" s="308">
        <v>15</v>
      </c>
      <c r="AC8" s="655"/>
      <c r="AD8" s="308">
        <v>20</v>
      </c>
    </row>
    <row r="9" spans="1:32" ht="17.100000000000001" customHeight="1" thickBot="1" x14ac:dyDescent="0.25">
      <c r="A9" s="218">
        <v>5</v>
      </c>
      <c r="B9" s="154" t="s">
        <v>119</v>
      </c>
      <c r="C9" s="122" t="s">
        <v>18</v>
      </c>
      <c r="D9" s="148">
        <f>SUM(F9:AD9)</f>
        <v>272</v>
      </c>
      <c r="E9" s="351">
        <f>SUM(D8-D9)</f>
        <v>17</v>
      </c>
      <c r="F9" s="109">
        <v>20</v>
      </c>
      <c r="G9" s="300">
        <v>18</v>
      </c>
      <c r="H9" s="339">
        <v>15</v>
      </c>
      <c r="I9" s="297">
        <v>18</v>
      </c>
      <c r="J9" s="298">
        <v>16</v>
      </c>
      <c r="K9" s="718"/>
      <c r="L9" s="310">
        <v>16</v>
      </c>
      <c r="M9" s="312">
        <v>16</v>
      </c>
      <c r="N9" s="311">
        <v>18</v>
      </c>
      <c r="O9" s="695"/>
      <c r="P9" s="312">
        <v>14</v>
      </c>
      <c r="Q9" s="313">
        <v>15</v>
      </c>
      <c r="R9" s="3"/>
      <c r="S9" s="3"/>
      <c r="T9" s="3"/>
      <c r="U9" s="3"/>
      <c r="V9" s="3"/>
      <c r="W9" s="10"/>
      <c r="Y9" s="295">
        <v>13</v>
      </c>
      <c r="Z9" s="295">
        <v>15</v>
      </c>
      <c r="AA9" s="719">
        <v>13</v>
      </c>
      <c r="AB9" s="308">
        <v>18</v>
      </c>
      <c r="AC9" s="308">
        <v>22</v>
      </c>
      <c r="AD9" s="308">
        <v>25</v>
      </c>
    </row>
    <row r="10" spans="1:32" ht="17.100000000000001" customHeight="1" thickBot="1" x14ac:dyDescent="0.25">
      <c r="A10" s="219">
        <v>6</v>
      </c>
      <c r="B10" s="155">
        <v>61</v>
      </c>
      <c r="C10" s="123" t="s">
        <v>16</v>
      </c>
      <c r="D10" s="42">
        <f>SUM(F10:AD10)</f>
        <v>235</v>
      </c>
      <c r="E10" s="353">
        <f>SUM(D9-D10)</f>
        <v>37</v>
      </c>
      <c r="F10" s="720"/>
      <c r="G10" s="721"/>
      <c r="H10" s="358">
        <v>11</v>
      </c>
      <c r="I10" s="291">
        <v>14</v>
      </c>
      <c r="J10" s="292">
        <v>14</v>
      </c>
      <c r="K10" s="397">
        <v>15</v>
      </c>
      <c r="L10" s="302">
        <v>15</v>
      </c>
      <c r="M10" s="304">
        <v>15</v>
      </c>
      <c r="N10" s="303">
        <v>16</v>
      </c>
      <c r="O10" s="302">
        <v>15</v>
      </c>
      <c r="P10" s="304">
        <v>15</v>
      </c>
      <c r="Q10" s="305">
        <v>14</v>
      </c>
      <c r="R10" s="3"/>
      <c r="S10" s="3"/>
      <c r="T10" s="3"/>
      <c r="U10" s="3"/>
      <c r="V10" s="3"/>
      <c r="W10" s="10"/>
      <c r="Y10" s="295">
        <v>16</v>
      </c>
      <c r="Z10" s="295">
        <v>13</v>
      </c>
      <c r="AA10" s="295">
        <v>18</v>
      </c>
      <c r="AB10" s="308">
        <v>14</v>
      </c>
      <c r="AC10" s="308">
        <v>16</v>
      </c>
      <c r="AD10" s="308">
        <v>14</v>
      </c>
    </row>
    <row r="11" spans="1:32" ht="17.100000000000001" customHeight="1" x14ac:dyDescent="0.2">
      <c r="A11" s="217">
        <v>7</v>
      </c>
      <c r="B11" s="153">
        <v>100</v>
      </c>
      <c r="C11" s="119" t="s">
        <v>10</v>
      </c>
      <c r="D11" s="148">
        <f>SUM(F11:AD11)</f>
        <v>202</v>
      </c>
      <c r="E11" s="350">
        <f>SUM(D10-D11)</f>
        <v>33</v>
      </c>
      <c r="F11" s="722"/>
      <c r="G11" s="717"/>
      <c r="H11" s="336">
        <v>10</v>
      </c>
      <c r="I11" s="294">
        <v>13</v>
      </c>
      <c r="J11" s="295">
        <v>13</v>
      </c>
      <c r="K11" s="398">
        <v>14</v>
      </c>
      <c r="L11" s="306">
        <v>13</v>
      </c>
      <c r="M11" s="308">
        <v>14</v>
      </c>
      <c r="N11" s="307">
        <v>14</v>
      </c>
      <c r="O11" s="306">
        <v>13</v>
      </c>
      <c r="P11" s="308">
        <v>12</v>
      </c>
      <c r="Q11" s="309">
        <v>12</v>
      </c>
      <c r="R11" s="3"/>
      <c r="S11" s="3"/>
      <c r="T11" s="3"/>
      <c r="U11" s="3"/>
      <c r="V11" s="3"/>
      <c r="W11" s="10"/>
      <c r="Y11" s="295">
        <v>11</v>
      </c>
      <c r="Z11" s="295">
        <v>11</v>
      </c>
      <c r="AA11" s="295">
        <v>12</v>
      </c>
      <c r="AB11" s="308">
        <v>13</v>
      </c>
      <c r="AC11" s="308">
        <v>14</v>
      </c>
      <c r="AD11" s="308">
        <v>13</v>
      </c>
    </row>
    <row r="12" spans="1:32" ht="17.100000000000001" customHeight="1" thickBot="1" x14ac:dyDescent="0.25">
      <c r="A12" s="217">
        <v>8</v>
      </c>
      <c r="B12" s="153">
        <v>774</v>
      </c>
      <c r="C12" s="119" t="s">
        <v>19</v>
      </c>
      <c r="D12" s="42">
        <f>SUM(F12:AD12)</f>
        <v>177</v>
      </c>
      <c r="E12" s="350">
        <f>SUM(D11-D12)</f>
        <v>25</v>
      </c>
      <c r="F12" s="722"/>
      <c r="G12" s="717"/>
      <c r="H12" s="348" t="s">
        <v>6</v>
      </c>
      <c r="I12" s="294">
        <v>12</v>
      </c>
      <c r="J12" s="295">
        <v>12</v>
      </c>
      <c r="K12" s="398">
        <v>13</v>
      </c>
      <c r="L12" s="306">
        <v>14</v>
      </c>
      <c r="M12" s="308">
        <v>13</v>
      </c>
      <c r="N12" s="307">
        <v>13</v>
      </c>
      <c r="O12" s="306">
        <v>12</v>
      </c>
      <c r="P12" s="308">
        <v>11</v>
      </c>
      <c r="Q12" s="309">
        <v>11</v>
      </c>
      <c r="R12" s="3"/>
      <c r="S12" s="3"/>
      <c r="T12" s="3"/>
      <c r="U12" s="3"/>
      <c r="V12" s="3"/>
      <c r="W12" s="10"/>
      <c r="Y12" s="295">
        <v>9</v>
      </c>
      <c r="Z12" s="295">
        <v>9</v>
      </c>
      <c r="AA12" s="295">
        <v>11</v>
      </c>
      <c r="AB12" s="308">
        <v>12</v>
      </c>
      <c r="AC12" s="308">
        <v>13</v>
      </c>
      <c r="AD12" s="308">
        <v>12</v>
      </c>
    </row>
    <row r="13" spans="1:32" ht="17.100000000000001" customHeight="1" x14ac:dyDescent="0.2">
      <c r="A13" s="217">
        <v>9</v>
      </c>
      <c r="B13" s="153">
        <v>53</v>
      </c>
      <c r="C13" s="119" t="s">
        <v>117</v>
      </c>
      <c r="D13" s="148">
        <f>SUM(F13:AD13)</f>
        <v>172</v>
      </c>
      <c r="E13" s="350">
        <f>SUM(D12-D13)</f>
        <v>5</v>
      </c>
      <c r="F13" s="108">
        <v>15</v>
      </c>
      <c r="G13" s="717"/>
      <c r="H13" s="727"/>
      <c r="I13" s="276"/>
      <c r="J13" s="273"/>
      <c r="K13" s="143"/>
      <c r="L13" s="276"/>
      <c r="M13" s="273"/>
      <c r="N13" s="146"/>
      <c r="O13" s="306">
        <v>16</v>
      </c>
      <c r="P13" s="308">
        <v>16</v>
      </c>
      <c r="Q13" s="309">
        <v>18</v>
      </c>
      <c r="R13" s="3"/>
      <c r="S13" s="3"/>
      <c r="T13" s="3"/>
      <c r="U13" s="3"/>
      <c r="V13" s="3"/>
      <c r="W13" s="10"/>
      <c r="Y13" s="295">
        <v>22</v>
      </c>
      <c r="Z13" s="295">
        <v>16</v>
      </c>
      <c r="AA13" s="295">
        <v>16</v>
      </c>
      <c r="AB13" s="308">
        <v>20</v>
      </c>
      <c r="AC13" s="724">
        <v>15</v>
      </c>
      <c r="AD13" s="308">
        <v>18</v>
      </c>
    </row>
    <row r="14" spans="1:32" ht="17.100000000000001" customHeight="1" thickBot="1" x14ac:dyDescent="0.25">
      <c r="A14" s="218">
        <v>10</v>
      </c>
      <c r="B14" s="154">
        <v>191</v>
      </c>
      <c r="C14" s="122" t="s">
        <v>90</v>
      </c>
      <c r="D14" s="42">
        <f>SUM(F14:AD14)</f>
        <v>155</v>
      </c>
      <c r="E14" s="351">
        <f>SUM(D13-D14)</f>
        <v>17</v>
      </c>
      <c r="F14" s="109">
        <v>11</v>
      </c>
      <c r="G14" s="300">
        <v>10</v>
      </c>
      <c r="H14" s="251">
        <v>9</v>
      </c>
      <c r="I14" s="297">
        <v>15</v>
      </c>
      <c r="J14" s="298">
        <v>15</v>
      </c>
      <c r="K14" s="399">
        <v>16</v>
      </c>
      <c r="L14" s="280"/>
      <c r="M14" s="360"/>
      <c r="N14" s="144"/>
      <c r="O14" s="310">
        <v>14</v>
      </c>
      <c r="P14" s="312">
        <v>13</v>
      </c>
      <c r="Q14" s="313">
        <v>13</v>
      </c>
      <c r="R14" s="3"/>
      <c r="S14" s="3"/>
      <c r="T14" s="3"/>
      <c r="U14" s="3"/>
      <c r="V14" s="3"/>
      <c r="W14" s="10"/>
      <c r="Y14" s="295">
        <v>8</v>
      </c>
      <c r="Z14" s="295">
        <v>10</v>
      </c>
      <c r="AA14" s="295">
        <v>10</v>
      </c>
      <c r="AB14" s="308">
        <v>11</v>
      </c>
      <c r="AC14" s="655"/>
      <c r="AD14" s="655"/>
    </row>
    <row r="15" spans="1:32" ht="17.100000000000001" customHeight="1" x14ac:dyDescent="0.2">
      <c r="A15" s="219">
        <v>11</v>
      </c>
      <c r="B15" s="155">
        <v>50</v>
      </c>
      <c r="C15" s="123" t="s">
        <v>17</v>
      </c>
      <c r="D15" s="148">
        <f>SUM(F15:AD15)</f>
        <v>48</v>
      </c>
      <c r="E15" s="353">
        <f>SUM(D14-D15)</f>
        <v>107</v>
      </c>
      <c r="F15" s="107">
        <v>12</v>
      </c>
      <c r="G15" s="329">
        <v>12</v>
      </c>
      <c r="H15" s="366">
        <v>12</v>
      </c>
      <c r="I15" s="275"/>
      <c r="J15" s="412"/>
      <c r="K15" s="493"/>
      <c r="L15" s="322"/>
      <c r="M15" s="323"/>
      <c r="N15" s="324"/>
      <c r="O15" s="322"/>
      <c r="P15" s="412"/>
      <c r="Q15" s="493"/>
      <c r="R15" s="3"/>
      <c r="S15" s="3"/>
      <c r="T15" s="3"/>
      <c r="U15" s="3"/>
      <c r="V15" s="3"/>
      <c r="W15" s="10"/>
      <c r="Y15" s="295">
        <v>12</v>
      </c>
      <c r="Z15" s="716"/>
      <c r="AA15" s="716"/>
      <c r="AB15" s="308"/>
      <c r="AC15" s="308"/>
      <c r="AD15" s="308"/>
    </row>
    <row r="16" spans="1:32" ht="17.100000000000001" customHeight="1" thickBot="1" x14ac:dyDescent="0.25">
      <c r="A16" s="217">
        <v>12</v>
      </c>
      <c r="B16" s="153">
        <v>11</v>
      </c>
      <c r="C16" s="119" t="s">
        <v>196</v>
      </c>
      <c r="D16" s="42">
        <f>SUM(F16:AD16)</f>
        <v>25</v>
      </c>
      <c r="E16" s="7">
        <f>SUM(D15-D16)</f>
        <v>23</v>
      </c>
      <c r="F16" s="12"/>
      <c r="G16" s="13"/>
      <c r="H16" s="33"/>
      <c r="I16" s="23"/>
      <c r="J16" s="13"/>
      <c r="K16" s="24"/>
      <c r="L16" s="571"/>
      <c r="M16" s="664"/>
      <c r="N16" s="731"/>
      <c r="O16" s="276"/>
      <c r="P16" s="274"/>
      <c r="Q16" s="279"/>
      <c r="R16" s="3"/>
      <c r="S16" s="3"/>
      <c r="T16" s="3"/>
      <c r="U16" s="3"/>
      <c r="V16" s="3"/>
      <c r="W16" s="10"/>
      <c r="Y16" s="716"/>
      <c r="Z16" s="716"/>
      <c r="AA16" s="295">
        <v>25</v>
      </c>
      <c r="AB16" s="273"/>
      <c r="AC16" s="273"/>
      <c r="AD16" s="512"/>
    </row>
    <row r="17" spans="1:30" ht="19.5" x14ac:dyDescent="0.2">
      <c r="A17" s="217">
        <v>13</v>
      </c>
      <c r="B17" s="153">
        <v>332</v>
      </c>
      <c r="C17" s="119" t="s">
        <v>114</v>
      </c>
      <c r="D17" s="148">
        <f>SUM(F17:AD17)</f>
        <v>22</v>
      </c>
      <c r="E17" s="350">
        <f>SUM(D16-D17)</f>
        <v>3</v>
      </c>
      <c r="F17" s="722"/>
      <c r="G17" s="274">
        <v>22</v>
      </c>
      <c r="H17" s="727"/>
      <c r="I17" s="278"/>
      <c r="J17" s="274"/>
      <c r="K17" s="279"/>
      <c r="L17" s="276"/>
      <c r="M17" s="273"/>
      <c r="N17" s="277"/>
      <c r="O17" s="276"/>
      <c r="P17" s="274"/>
      <c r="Q17" s="279"/>
      <c r="R17" s="3"/>
      <c r="S17" s="3"/>
      <c r="T17" s="3"/>
      <c r="U17" s="3"/>
      <c r="V17" s="3"/>
      <c r="W17" s="10"/>
      <c r="Y17" s="273"/>
      <c r="Z17" s="273"/>
      <c r="AA17" s="512"/>
      <c r="AB17" s="273"/>
      <c r="AC17" s="273"/>
      <c r="AD17" s="512"/>
    </row>
    <row r="18" spans="1:30" ht="20.25" thickBot="1" x14ac:dyDescent="0.25">
      <c r="A18" s="217">
        <v>14</v>
      </c>
      <c r="B18" s="153">
        <v>22</v>
      </c>
      <c r="C18" s="119" t="s">
        <v>116</v>
      </c>
      <c r="D18" s="42">
        <f>SUM(F18:AD18)</f>
        <v>16</v>
      </c>
      <c r="E18" s="350">
        <f>SUM(D17-D18)</f>
        <v>6</v>
      </c>
      <c r="F18" s="728"/>
      <c r="G18" s="274">
        <v>16</v>
      </c>
      <c r="H18" s="727"/>
      <c r="I18" s="278"/>
      <c r="J18" s="274"/>
      <c r="K18" s="279"/>
      <c r="L18" s="278"/>
      <c r="M18" s="274"/>
      <c r="N18" s="277"/>
      <c r="O18" s="278"/>
      <c r="P18" s="274"/>
      <c r="Q18" s="279"/>
      <c r="R18" s="3"/>
      <c r="S18" s="3"/>
      <c r="T18" s="3"/>
      <c r="U18" s="3"/>
      <c r="V18" s="3"/>
      <c r="W18" s="10"/>
      <c r="Y18" s="308"/>
      <c r="Z18" s="308"/>
      <c r="AA18" s="308"/>
      <c r="AB18" s="308"/>
      <c r="AC18" s="308"/>
      <c r="AD18" s="308"/>
    </row>
    <row r="19" spans="1:30" ht="20.25" thickBot="1" x14ac:dyDescent="0.25">
      <c r="A19" s="218">
        <v>15</v>
      </c>
      <c r="B19" s="154">
        <v>53</v>
      </c>
      <c r="C19" s="156" t="s">
        <v>197</v>
      </c>
      <c r="D19" s="148">
        <f>SUM(F19:AD19)</f>
        <v>10</v>
      </c>
      <c r="E19" s="21">
        <f>SUM(D18-D19)</f>
        <v>6</v>
      </c>
      <c r="F19" s="47"/>
      <c r="G19" s="48"/>
      <c r="H19" s="68"/>
      <c r="I19" s="47"/>
      <c r="J19" s="48"/>
      <c r="K19" s="49"/>
      <c r="L19" s="47"/>
      <c r="M19" s="48"/>
      <c r="N19" s="49"/>
      <c r="O19" s="280"/>
      <c r="P19" s="300"/>
      <c r="Q19" s="301"/>
      <c r="R19" s="3"/>
      <c r="S19" s="3"/>
      <c r="T19" s="3"/>
      <c r="U19" s="3"/>
      <c r="V19" s="3"/>
      <c r="W19" s="10"/>
      <c r="Y19" s="295">
        <v>10</v>
      </c>
      <c r="Z19" s="716"/>
      <c r="AA19" s="716"/>
      <c r="AB19" s="273"/>
      <c r="AC19" s="273"/>
      <c r="AD19" s="512"/>
    </row>
    <row r="20" spans="1:30" ht="19.5" x14ac:dyDescent="0.2">
      <c r="A20" s="219">
        <v>16</v>
      </c>
      <c r="B20" s="155">
        <v>110</v>
      </c>
      <c r="C20" s="123" t="s">
        <v>118</v>
      </c>
      <c r="D20" s="148">
        <f>SUM(F20:AD20)</f>
        <v>8</v>
      </c>
      <c r="E20" s="344">
        <f>SUM(D19-D20)</f>
        <v>2</v>
      </c>
      <c r="F20" s="328">
        <v>8</v>
      </c>
      <c r="G20" s="729"/>
      <c r="H20" s="730"/>
      <c r="I20" s="352"/>
      <c r="J20" s="329"/>
      <c r="K20" s="330"/>
      <c r="L20" s="275"/>
      <c r="M20" s="412"/>
      <c r="N20" s="493"/>
      <c r="O20" s="511"/>
      <c r="P20" s="290"/>
      <c r="Q20" s="290"/>
      <c r="R20" s="3"/>
      <c r="S20" s="3"/>
      <c r="T20" s="3"/>
      <c r="U20" s="3"/>
      <c r="V20" s="3"/>
      <c r="W20" s="10"/>
      <c r="Y20" s="274"/>
      <c r="Z20" s="274"/>
      <c r="AA20" s="274"/>
      <c r="AB20" s="383"/>
      <c r="AC20" s="274"/>
      <c r="AD20" s="279"/>
    </row>
    <row r="21" spans="1:30" ht="19.5" x14ac:dyDescent="0.2">
      <c r="A21" s="217">
        <v>17</v>
      </c>
      <c r="B21" s="153"/>
      <c r="C21" s="119"/>
      <c r="D21" s="42">
        <f>SUM(F21:W21)</f>
        <v>0</v>
      </c>
      <c r="E21" s="7">
        <f t="shared" ref="E6:E23" si="0">SUM(D20-D21)</f>
        <v>8</v>
      </c>
      <c r="F21" s="12"/>
      <c r="G21" s="13"/>
      <c r="H21" s="10"/>
      <c r="I21" s="128"/>
      <c r="J21" s="129"/>
      <c r="K21" s="130"/>
      <c r="L21" s="128"/>
      <c r="M21" s="129"/>
      <c r="N21" s="130"/>
      <c r="O21" s="383"/>
      <c r="P21" s="274"/>
      <c r="Q21" s="274"/>
      <c r="R21" s="3"/>
      <c r="S21" s="3"/>
      <c r="T21" s="3"/>
      <c r="U21" s="3"/>
      <c r="V21" s="3"/>
      <c r="W21" s="10"/>
      <c r="Y21" s="278"/>
      <c r="Z21" s="274"/>
      <c r="AA21" s="279"/>
      <c r="AB21" s="278"/>
      <c r="AC21" s="274"/>
      <c r="AD21" s="279"/>
    </row>
    <row r="22" spans="1:30" ht="19.5" x14ac:dyDescent="0.2">
      <c r="A22" s="217">
        <v>18</v>
      </c>
      <c r="B22" s="153"/>
      <c r="C22" s="153"/>
      <c r="D22" s="150">
        <f>SUM(F22:W22)</f>
        <v>0</v>
      </c>
      <c r="E22" s="7">
        <f t="shared" si="0"/>
        <v>0</v>
      </c>
      <c r="F22" s="12"/>
      <c r="G22" s="13"/>
      <c r="H22" s="10"/>
      <c r="I22" s="23"/>
      <c r="J22" s="13"/>
      <c r="K22" s="24"/>
      <c r="L22" s="128"/>
      <c r="M22" s="129"/>
      <c r="N22" s="24"/>
      <c r="O22" s="383"/>
      <c r="P22" s="273"/>
      <c r="Q22" s="273"/>
      <c r="R22" s="3"/>
      <c r="S22" s="3"/>
      <c r="T22" s="3"/>
      <c r="U22" s="3"/>
      <c r="V22" s="3"/>
      <c r="W22" s="10"/>
      <c r="Y22" s="278"/>
      <c r="Z22" s="274"/>
      <c r="AA22" s="279"/>
      <c r="AB22" s="278"/>
      <c r="AC22" s="274"/>
      <c r="AD22" s="279"/>
    </row>
    <row r="23" spans="1:30" ht="19.5" x14ac:dyDescent="0.2">
      <c r="A23" s="217">
        <v>19</v>
      </c>
      <c r="B23" s="155"/>
      <c r="C23" s="155"/>
      <c r="D23" s="42">
        <f>SUM(F23:W23)</f>
        <v>0</v>
      </c>
      <c r="E23" s="7">
        <f t="shared" si="0"/>
        <v>0</v>
      </c>
      <c r="F23" s="12"/>
      <c r="G23" s="13"/>
      <c r="H23" s="10"/>
      <c r="I23" s="23"/>
      <c r="J23" s="13"/>
      <c r="K23" s="24"/>
      <c r="L23" s="23"/>
      <c r="M23" s="13"/>
      <c r="N23" s="24"/>
      <c r="O23" s="383"/>
      <c r="P23" s="274"/>
      <c r="Q23" s="274"/>
      <c r="R23" s="3"/>
      <c r="S23" s="3"/>
      <c r="T23" s="3"/>
      <c r="U23" s="3"/>
      <c r="V23" s="3"/>
      <c r="W23" s="10"/>
      <c r="Y23" s="278"/>
      <c r="Z23" s="274"/>
      <c r="AA23" s="279"/>
      <c r="AB23" s="278"/>
      <c r="AC23" s="274"/>
      <c r="AD23" s="279"/>
    </row>
    <row r="24" spans="1:30" ht="20.25" thickBot="1" x14ac:dyDescent="0.25">
      <c r="A24" s="218">
        <v>20</v>
      </c>
      <c r="B24" s="263"/>
      <c r="C24" s="263"/>
      <c r="D24" s="151">
        <f t="shared" ref="D24:D30" si="1">SUM(F24:W24)</f>
        <v>0</v>
      </c>
      <c r="E24" s="21">
        <f>SUM(D18-D24)</f>
        <v>16</v>
      </c>
      <c r="F24" s="69"/>
      <c r="G24" s="48"/>
      <c r="H24" s="74"/>
      <c r="I24" s="133"/>
      <c r="J24" s="134"/>
      <c r="K24" s="135"/>
      <c r="L24" s="47"/>
      <c r="M24" s="48"/>
      <c r="N24" s="49"/>
      <c r="O24" s="415"/>
      <c r="P24" s="357"/>
      <c r="Q24" s="357"/>
      <c r="R24" s="3"/>
      <c r="S24" s="3"/>
      <c r="T24" s="3"/>
      <c r="U24" s="3"/>
      <c r="V24" s="3"/>
      <c r="W24" s="10"/>
      <c r="Y24" s="299"/>
      <c r="Z24" s="300"/>
      <c r="AA24" s="301"/>
      <c r="AB24" s="299"/>
      <c r="AC24" s="300"/>
      <c r="AD24" s="301"/>
    </row>
    <row r="25" spans="1:30" ht="19.5" x14ac:dyDescent="0.2">
      <c r="A25" s="264">
        <v>21</v>
      </c>
      <c r="B25" s="152"/>
      <c r="C25" s="117"/>
      <c r="D25" s="148">
        <f t="shared" si="1"/>
        <v>0</v>
      </c>
      <c r="E25" s="29">
        <f t="shared" ref="E25:E30" si="2">SUM(D24-D25)</f>
        <v>0</v>
      </c>
      <c r="F25" s="30"/>
      <c r="G25" s="31"/>
      <c r="H25" s="26"/>
      <c r="I25" s="35"/>
      <c r="J25" s="31"/>
      <c r="K25" s="36"/>
      <c r="L25" s="35"/>
      <c r="M25" s="31"/>
      <c r="N25" s="36"/>
      <c r="O25" s="275"/>
      <c r="P25" s="323"/>
      <c r="Q25" s="324"/>
      <c r="R25" s="3"/>
      <c r="S25" s="3"/>
      <c r="T25" s="3"/>
      <c r="U25" s="3"/>
      <c r="V25" s="3"/>
      <c r="W25" s="10"/>
      <c r="Y25" s="352"/>
      <c r="Z25" s="329"/>
      <c r="AA25" s="330"/>
      <c r="AB25" s="352"/>
      <c r="AC25" s="329"/>
      <c r="AD25" s="330"/>
    </row>
    <row r="26" spans="1:30" ht="19.5" x14ac:dyDescent="0.2">
      <c r="A26" s="265">
        <v>22</v>
      </c>
      <c r="B26" s="42"/>
      <c r="C26" s="111"/>
      <c r="D26" s="42">
        <f t="shared" si="1"/>
        <v>0</v>
      </c>
      <c r="E26" s="7">
        <f t="shared" si="2"/>
        <v>0</v>
      </c>
      <c r="F26" s="12"/>
      <c r="G26" s="13"/>
      <c r="H26" s="10"/>
      <c r="I26" s="128"/>
      <c r="J26" s="129"/>
      <c r="K26" s="130"/>
      <c r="L26" s="128"/>
      <c r="M26" s="129"/>
      <c r="N26" s="130"/>
      <c r="O26" s="278"/>
      <c r="P26" s="274"/>
      <c r="Q26" s="279"/>
      <c r="R26" s="3"/>
      <c r="S26" s="3"/>
      <c r="T26" s="3"/>
      <c r="U26" s="3"/>
      <c r="V26" s="3"/>
      <c r="W26" s="10"/>
      <c r="Y26" s="278"/>
      <c r="Z26" s="274"/>
      <c r="AA26" s="279"/>
      <c r="AB26" s="278"/>
      <c r="AC26" s="274"/>
      <c r="AD26" s="279"/>
    </row>
    <row r="27" spans="1:30" ht="19.5" x14ac:dyDescent="0.2">
      <c r="A27" s="265">
        <v>23</v>
      </c>
      <c r="B27" s="153"/>
      <c r="C27" s="153"/>
      <c r="D27" s="150">
        <f t="shared" si="1"/>
        <v>0</v>
      </c>
      <c r="E27" s="7">
        <f t="shared" si="2"/>
        <v>0</v>
      </c>
      <c r="F27" s="12"/>
      <c r="G27" s="13"/>
      <c r="H27" s="10"/>
      <c r="I27" s="23"/>
      <c r="J27" s="13"/>
      <c r="K27" s="24"/>
      <c r="L27" s="128"/>
      <c r="M27" s="129"/>
      <c r="N27" s="24"/>
      <c r="O27" s="278"/>
      <c r="P27" s="273"/>
      <c r="Q27" s="277"/>
      <c r="R27" s="3"/>
      <c r="S27" s="3"/>
      <c r="T27" s="3"/>
      <c r="U27" s="3"/>
      <c r="V27" s="3"/>
      <c r="W27" s="10"/>
      <c r="Y27" s="276"/>
      <c r="Z27" s="273"/>
      <c r="AA27" s="416"/>
      <c r="AB27" s="276"/>
      <c r="AC27" s="273"/>
      <c r="AD27" s="416"/>
    </row>
    <row r="28" spans="1:30" ht="19.5" x14ac:dyDescent="0.2">
      <c r="A28" s="265">
        <v>24</v>
      </c>
      <c r="B28" s="155"/>
      <c r="C28" s="155"/>
      <c r="D28" s="42">
        <f t="shared" si="1"/>
        <v>0</v>
      </c>
      <c r="E28" s="7">
        <f t="shared" si="2"/>
        <v>0</v>
      </c>
      <c r="F28" s="12"/>
      <c r="G28" s="13"/>
      <c r="H28" s="10"/>
      <c r="I28" s="23"/>
      <c r="J28" s="13"/>
      <c r="K28" s="24"/>
      <c r="L28" s="23"/>
      <c r="M28" s="13"/>
      <c r="N28" s="24"/>
      <c r="O28" s="278"/>
      <c r="P28" s="274"/>
      <c r="Q28" s="279"/>
      <c r="R28" s="3"/>
      <c r="S28" s="3"/>
      <c r="T28" s="3"/>
      <c r="U28" s="3"/>
      <c r="V28" s="3"/>
      <c r="W28" s="10"/>
      <c r="Y28" s="276"/>
      <c r="Z28" s="273"/>
      <c r="AA28" s="416"/>
      <c r="AB28" s="276"/>
      <c r="AC28" s="273"/>
      <c r="AD28" s="416"/>
    </row>
    <row r="29" spans="1:30" ht="20.25" thickBot="1" x14ac:dyDescent="0.25">
      <c r="A29" s="266">
        <v>25</v>
      </c>
      <c r="B29" s="157"/>
      <c r="C29" s="158"/>
      <c r="D29" s="149">
        <f t="shared" si="1"/>
        <v>0</v>
      </c>
      <c r="E29" s="21">
        <f t="shared" si="2"/>
        <v>0</v>
      </c>
      <c r="F29" s="69"/>
      <c r="G29" s="48"/>
      <c r="H29" s="74"/>
      <c r="I29" s="47"/>
      <c r="J29" s="48"/>
      <c r="K29" s="49"/>
      <c r="L29" s="47"/>
      <c r="M29" s="48"/>
      <c r="N29" s="49"/>
      <c r="O29" s="299"/>
      <c r="P29" s="300"/>
      <c r="Q29" s="301"/>
      <c r="R29" s="3"/>
      <c r="S29" s="3"/>
      <c r="T29" s="3"/>
      <c r="U29" s="3"/>
      <c r="V29" s="3"/>
      <c r="W29" s="10"/>
      <c r="Y29" s="276"/>
      <c r="Z29" s="273"/>
      <c r="AA29" s="416"/>
      <c r="AB29" s="276"/>
      <c r="AC29" s="273"/>
      <c r="AD29" s="416"/>
    </row>
    <row r="30" spans="1:30" ht="19.5" x14ac:dyDescent="0.2">
      <c r="A30" s="219">
        <v>26</v>
      </c>
      <c r="B30" s="152"/>
      <c r="C30" s="117"/>
      <c r="D30" s="148">
        <f t="shared" si="1"/>
        <v>0</v>
      </c>
      <c r="E30" s="29">
        <f t="shared" si="2"/>
        <v>0</v>
      </c>
      <c r="F30" s="30"/>
      <c r="G30" s="31"/>
      <c r="H30" s="26"/>
      <c r="I30" s="124"/>
      <c r="J30" s="125"/>
      <c r="K30" s="126"/>
      <c r="L30" s="35"/>
      <c r="M30" s="31"/>
      <c r="N30" s="36"/>
      <c r="O30" s="275"/>
      <c r="P30" s="323"/>
      <c r="Q30" s="324"/>
      <c r="R30" s="3"/>
      <c r="S30" s="3"/>
      <c r="T30" s="3"/>
      <c r="U30" s="3"/>
      <c r="V30" s="3"/>
      <c r="W30" s="10"/>
      <c r="Y30" s="278"/>
      <c r="Z30" s="274"/>
      <c r="AA30" s="279"/>
      <c r="AB30" s="278"/>
      <c r="AC30" s="274"/>
      <c r="AD30" s="279"/>
    </row>
    <row r="31" spans="1:30" ht="19.5" x14ac:dyDescent="0.2">
      <c r="A31" s="219">
        <v>27</v>
      </c>
      <c r="B31" s="153"/>
      <c r="C31" s="119"/>
      <c r="D31" s="42">
        <f t="shared" ref="D31:D34" si="3">SUM(F31:W31)</f>
        <v>0</v>
      </c>
      <c r="E31" s="7">
        <f t="shared" ref="E31:E34" si="4">SUM(D30-D31)</f>
        <v>0</v>
      </c>
      <c r="F31" s="12"/>
      <c r="G31" s="13"/>
      <c r="H31" s="10"/>
      <c r="I31" s="23"/>
      <c r="J31" s="13"/>
      <c r="K31" s="24"/>
      <c r="L31" s="128"/>
      <c r="M31" s="129"/>
      <c r="N31" s="130"/>
      <c r="O31" s="278"/>
      <c r="P31" s="274"/>
      <c r="Q31" s="279"/>
      <c r="R31" s="3"/>
      <c r="S31" s="3"/>
      <c r="T31" s="3"/>
      <c r="U31" s="3"/>
      <c r="V31" s="3"/>
      <c r="W31" s="10"/>
      <c r="Y31" s="278"/>
      <c r="Z31" s="274"/>
      <c r="AA31" s="279"/>
      <c r="AB31" s="278"/>
      <c r="AC31" s="274"/>
      <c r="AD31" s="279"/>
    </row>
    <row r="32" spans="1:30" ht="19.5" x14ac:dyDescent="0.2">
      <c r="A32" s="219">
        <v>28</v>
      </c>
      <c r="B32" s="153"/>
      <c r="C32" s="153"/>
      <c r="D32" s="150">
        <f t="shared" si="3"/>
        <v>0</v>
      </c>
      <c r="E32" s="7">
        <f t="shared" si="4"/>
        <v>0</v>
      </c>
      <c r="F32" s="12"/>
      <c r="G32" s="13"/>
      <c r="H32" s="10"/>
      <c r="I32" s="128"/>
      <c r="J32" s="129"/>
      <c r="K32" s="130"/>
      <c r="L32" s="128"/>
      <c r="M32" s="129"/>
      <c r="N32" s="24"/>
      <c r="O32" s="278"/>
      <c r="P32" s="273"/>
      <c r="Q32" s="277"/>
      <c r="R32" s="3"/>
      <c r="S32" s="3"/>
      <c r="T32" s="3"/>
      <c r="U32" s="3"/>
      <c r="V32" s="3"/>
      <c r="W32" s="10"/>
      <c r="Y32" s="276"/>
      <c r="Z32" s="273"/>
      <c r="AA32" s="416"/>
      <c r="AB32" s="276"/>
      <c r="AC32" s="273"/>
      <c r="AD32" s="416"/>
    </row>
    <row r="33" spans="1:30" ht="19.5" x14ac:dyDescent="0.2">
      <c r="A33" s="219">
        <v>29</v>
      </c>
      <c r="B33" s="155"/>
      <c r="C33" s="155"/>
      <c r="D33" s="42">
        <f t="shared" si="3"/>
        <v>0</v>
      </c>
      <c r="E33" s="7">
        <f t="shared" si="4"/>
        <v>0</v>
      </c>
      <c r="F33" s="12"/>
      <c r="G33" s="13"/>
      <c r="H33" s="10"/>
      <c r="I33" s="23"/>
      <c r="J33" s="13"/>
      <c r="K33" s="24"/>
      <c r="L33" s="23"/>
      <c r="M33" s="13"/>
      <c r="N33" s="24"/>
      <c r="O33" s="278"/>
      <c r="P33" s="274"/>
      <c r="Q33" s="279"/>
      <c r="R33" s="3"/>
      <c r="S33" s="3"/>
      <c r="T33" s="3"/>
      <c r="U33" s="3"/>
      <c r="V33" s="3"/>
      <c r="W33" s="10"/>
      <c r="Y33" s="276"/>
      <c r="Z33" s="273"/>
      <c r="AA33" s="416"/>
      <c r="AB33" s="276"/>
      <c r="AC33" s="273"/>
      <c r="AD33" s="416"/>
    </row>
    <row r="34" spans="1:30" ht="20.25" thickBot="1" x14ac:dyDescent="0.25">
      <c r="A34" s="219">
        <v>30</v>
      </c>
      <c r="B34" s="157"/>
      <c r="C34" s="158"/>
      <c r="D34" s="149">
        <f t="shared" si="3"/>
        <v>0</v>
      </c>
      <c r="E34" s="21">
        <f t="shared" si="4"/>
        <v>0</v>
      </c>
      <c r="F34" s="69"/>
      <c r="G34" s="48"/>
      <c r="H34" s="74"/>
      <c r="I34" s="47"/>
      <c r="J34" s="48"/>
      <c r="K34" s="49"/>
      <c r="L34" s="47"/>
      <c r="M34" s="48"/>
      <c r="N34" s="49"/>
      <c r="O34" s="299"/>
      <c r="P34" s="300"/>
      <c r="Q34" s="301"/>
      <c r="R34" s="3"/>
      <c r="S34" s="3"/>
      <c r="T34" s="3"/>
      <c r="U34" s="3"/>
      <c r="V34" s="3"/>
      <c r="W34" s="10"/>
      <c r="Y34" s="133"/>
      <c r="Z34" s="134"/>
      <c r="AA34" s="137"/>
      <c r="AB34" s="133"/>
      <c r="AC34" s="134"/>
      <c r="AD34" s="137"/>
    </row>
    <row r="35" spans="1:30" ht="13.5" thickBot="1" x14ac:dyDescent="0.25">
      <c r="A35" s="640" t="s">
        <v>53</v>
      </c>
      <c r="B35" s="641"/>
      <c r="C35" s="641"/>
      <c r="D35" s="66">
        <f>SUM(F35:W35)</f>
        <v>213</v>
      </c>
      <c r="E35" s="63"/>
      <c r="F35" s="159">
        <v>3</v>
      </c>
      <c r="G35" s="160">
        <v>3</v>
      </c>
      <c r="H35" s="161">
        <v>6</v>
      </c>
      <c r="I35" s="159">
        <v>55</v>
      </c>
      <c r="J35" s="160">
        <v>55</v>
      </c>
      <c r="K35" s="161">
        <v>91</v>
      </c>
      <c r="L35" s="159"/>
      <c r="M35" s="160"/>
      <c r="N35" s="477"/>
      <c r="O35" s="369"/>
      <c r="P35" s="369"/>
      <c r="Q35" s="369"/>
      <c r="Y35" s="391"/>
      <c r="Z35" s="392"/>
      <c r="AA35" s="393"/>
      <c r="AB35" s="391"/>
      <c r="AC35" s="392"/>
      <c r="AD35" s="393"/>
    </row>
    <row r="36" spans="1:30" ht="12" customHeight="1" x14ac:dyDescent="0.2">
      <c r="A36" s="63"/>
      <c r="B36" s="63"/>
      <c r="C36" s="63"/>
      <c r="D36" s="63"/>
      <c r="E36" s="63"/>
      <c r="F36" s="63">
        <f>SUM(F5:F35)-221</f>
        <v>-71</v>
      </c>
      <c r="G36" s="63">
        <f t="shared" ref="G36:H36" si="5">SUM(G5:G35)-221</f>
        <v>-80</v>
      </c>
      <c r="H36" s="63">
        <f t="shared" si="5"/>
        <v>-73</v>
      </c>
      <c r="I36" s="63">
        <f t="shared" ref="I36:N36" si="6">SUM(I5:I35)-221</f>
        <v>-11</v>
      </c>
      <c r="J36" s="63">
        <f t="shared" si="6"/>
        <v>-11</v>
      </c>
      <c r="K36" s="63">
        <f t="shared" si="6"/>
        <v>13</v>
      </c>
      <c r="L36" s="63">
        <f t="shared" si="6"/>
        <v>-78</v>
      </c>
      <c r="M36" s="63">
        <f t="shared" si="6"/>
        <v>-78</v>
      </c>
      <c r="N36" s="63">
        <f t="shared" si="6"/>
        <v>-93</v>
      </c>
      <c r="O36" s="63">
        <f>SUM(O5:O35)-221</f>
        <v>-66</v>
      </c>
      <c r="P36" s="63">
        <f>SUM(P5:P35)-221</f>
        <v>-55</v>
      </c>
      <c r="Q36" s="63">
        <f>SUM(Q5:Q35)-221</f>
        <v>-55</v>
      </c>
      <c r="Y36" s="63">
        <f>SUM(Y5:Y35)-221</f>
        <v>-77</v>
      </c>
      <c r="Z36" s="63">
        <f>SUM(Z5:Z35)-221</f>
        <v>-87</v>
      </c>
      <c r="AA36" s="63">
        <f>SUM(AA5:AA35)-221</f>
        <v>-59</v>
      </c>
      <c r="AB36" s="63">
        <f>SUM(AB5:AB35)-221</f>
        <v>-55</v>
      </c>
      <c r="AC36" s="63">
        <f>SUM(AC5:AC35)-221</f>
        <v>-78</v>
      </c>
      <c r="AD36" s="63">
        <f>SUM(AD5:AD35)-221</f>
        <v>-82</v>
      </c>
    </row>
  </sheetData>
  <sortState xmlns:xlrd2="http://schemas.microsoft.com/office/spreadsheetml/2017/richdata2" ref="B5:AD20">
    <sortCondition descending="1" ref="D5:D20"/>
  </sortState>
  <mergeCells count="24">
    <mergeCell ref="R3:T3"/>
    <mergeCell ref="O1:Q1"/>
    <mergeCell ref="U3:W3"/>
    <mergeCell ref="O3:Q3"/>
    <mergeCell ref="O2:Q2"/>
    <mergeCell ref="A35:C35"/>
    <mergeCell ref="A3:C3"/>
    <mergeCell ref="F3:H3"/>
    <mergeCell ref="I3:K3"/>
    <mergeCell ref="L3:N3"/>
    <mergeCell ref="D2:E3"/>
    <mergeCell ref="F2:H2"/>
    <mergeCell ref="I2:K2"/>
    <mergeCell ref="L2:N2"/>
    <mergeCell ref="A1:C2"/>
    <mergeCell ref="F1:H1"/>
    <mergeCell ref="I1:K1"/>
    <mergeCell ref="L1:N1"/>
    <mergeCell ref="Y1:AA1"/>
    <mergeCell ref="AB1:AD1"/>
    <mergeCell ref="Y2:AA2"/>
    <mergeCell ref="AB2:AD2"/>
    <mergeCell ref="Y3:AA3"/>
    <mergeCell ref="AB3:AD3"/>
  </mergeCells>
  <phoneticPr fontId="0" type="noConversion"/>
  <conditionalFormatting sqref="B3:B1048576">
    <cfRule type="duplicateValues" dxfId="64" priority="13"/>
  </conditionalFormatting>
  <conditionalFormatting sqref="B23">
    <cfRule type="duplicateValues" dxfId="63" priority="15"/>
  </conditionalFormatting>
  <conditionalFormatting sqref="B24">
    <cfRule type="duplicateValues" dxfId="62" priority="14"/>
  </conditionalFormatting>
  <conditionalFormatting sqref="B28">
    <cfRule type="duplicateValues" dxfId="61" priority="12"/>
  </conditionalFormatting>
  <conditionalFormatting sqref="B33">
    <cfRule type="duplicateValues" dxfId="60" priority="16"/>
  </conditionalFormatting>
  <conditionalFormatting sqref="B34 B5:B22 B29:B32 B25:B27">
    <cfRule type="duplicateValues" dxfId="59" priority="17"/>
  </conditionalFormatting>
  <conditionalFormatting sqref="F36:Q36">
    <cfRule type="cellIs" dxfId="58" priority="9" operator="equal">
      <formula>-221</formula>
    </cfRule>
    <cfRule type="cellIs" dxfId="57" priority="11" operator="equal">
      <formula>0</formula>
    </cfRule>
  </conditionalFormatting>
  <conditionalFormatting sqref="F5:W34">
    <cfRule type="cellIs" dxfId="56" priority="18" operator="equal">
      <formula>20</formula>
    </cfRule>
    <cfRule type="cellIs" dxfId="55" priority="19" operator="equal">
      <formula>22</formula>
    </cfRule>
    <cfRule type="cellIs" dxfId="54" priority="20" operator="equal">
      <formula>25</formula>
    </cfRule>
  </conditionalFormatting>
  <conditionalFormatting sqref="Y5:AD26 Y30:AD31">
    <cfRule type="cellIs" dxfId="53" priority="6" operator="equal">
      <formula>20</formula>
    </cfRule>
    <cfRule type="cellIs" dxfId="52" priority="7" operator="equal">
      <formula>22</formula>
    </cfRule>
    <cfRule type="cellIs" dxfId="51" priority="8" operator="equal">
      <formula>25</formula>
    </cfRule>
  </conditionalFormatting>
  <conditionalFormatting sqref="Y36:AD36">
    <cfRule type="cellIs" dxfId="50" priority="4" operator="equal">
      <formula>-221</formula>
    </cfRule>
    <cfRule type="cellIs" dxfId="49" priority="5" operator="equal">
      <formula>0</formula>
    </cfRule>
  </conditionalFormatting>
  <conditionalFormatting sqref="AF5">
    <cfRule type="cellIs" dxfId="14" priority="1" operator="equal">
      <formula>20</formula>
    </cfRule>
    <cfRule type="cellIs" dxfId="13" priority="2" operator="equal">
      <formula>22</formula>
    </cfRule>
    <cfRule type="cellIs" dxfId="12" priority="3" operator="equal">
      <formula>25</formula>
    </cfRule>
  </conditionalFormatting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36"/>
  <sheetViews>
    <sheetView showGridLines="0" zoomScale="130" zoomScaleNormal="130" workbookViewId="0">
      <selection activeCell="AE8" sqref="AE8"/>
    </sheetView>
  </sheetViews>
  <sheetFormatPr defaultRowHeight="12.75" x14ac:dyDescent="0.2"/>
  <cols>
    <col min="1" max="1" width="5.7109375" customWidth="1"/>
    <col min="2" max="2" width="7.7109375" style="2" customWidth="1"/>
    <col min="3" max="3" width="25" style="2" bestFit="1" customWidth="1"/>
    <col min="4" max="4" width="7.7109375" customWidth="1"/>
    <col min="5" max="5" width="4.7109375" customWidth="1"/>
    <col min="6" max="7" width="5.7109375" style="2" customWidth="1"/>
    <col min="8" max="14" width="5.7109375" customWidth="1"/>
    <col min="15" max="17" width="5.7109375" style="439" customWidth="1"/>
    <col min="18" max="23" width="7" hidden="1" customWidth="1"/>
    <col min="24" max="26" width="5.7109375" customWidth="1"/>
    <col min="27" max="29" width="5.7109375" style="2" customWidth="1"/>
    <col min="30" max="30" width="4.7109375" style="2" customWidth="1"/>
    <col min="31" max="31" width="11" bestFit="1" customWidth="1"/>
  </cols>
  <sheetData>
    <row r="1" spans="1:31" ht="21" customHeight="1" thickBot="1" x14ac:dyDescent="0.25">
      <c r="A1" s="627" t="str">
        <f>+'Top 10 Summary'!C2</f>
        <v>Pavers Cave MRA Ulster Championship</v>
      </c>
      <c r="B1" s="628"/>
      <c r="C1" s="628"/>
      <c r="D1" s="426"/>
      <c r="E1" s="427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558"/>
      <c r="S1" s="558"/>
      <c r="T1" s="558"/>
      <c r="U1" s="558"/>
      <c r="V1" s="558"/>
      <c r="W1" s="558"/>
      <c r="X1" s="598" t="s">
        <v>187</v>
      </c>
      <c r="Y1" s="598"/>
      <c r="Z1" s="599"/>
      <c r="AA1" s="600" t="s">
        <v>163</v>
      </c>
      <c r="AB1" s="598"/>
      <c r="AC1" s="599"/>
      <c r="AD1"/>
    </row>
    <row r="2" spans="1:31" ht="18" customHeight="1" thickBot="1" x14ac:dyDescent="0.25">
      <c r="A2" s="629"/>
      <c r="B2" s="630"/>
      <c r="C2" s="630"/>
      <c r="D2" s="633" t="s">
        <v>70</v>
      </c>
      <c r="E2" s="620"/>
      <c r="F2" s="614" t="s">
        <v>164</v>
      </c>
      <c r="G2" s="615"/>
      <c r="H2" s="616"/>
      <c r="I2" s="617" t="s">
        <v>165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497"/>
      <c r="S2" s="497"/>
      <c r="T2" s="497"/>
      <c r="U2" s="497"/>
      <c r="V2" s="497"/>
      <c r="W2" s="497"/>
      <c r="X2" s="601" t="s">
        <v>188</v>
      </c>
      <c r="Y2" s="601"/>
      <c r="Z2" s="602"/>
      <c r="AA2" s="603" t="s">
        <v>164</v>
      </c>
      <c r="AB2" s="601"/>
      <c r="AC2" s="602"/>
      <c r="AD2"/>
    </row>
    <row r="3" spans="1:31" ht="18" customHeight="1" thickBot="1" x14ac:dyDescent="0.25">
      <c r="A3" s="631" t="str">
        <f>+'Top 10 Summary'!F26</f>
        <v>Cadet 65cc</v>
      </c>
      <c r="B3" s="632"/>
      <c r="C3" s="632"/>
      <c r="D3" s="621"/>
      <c r="E3" s="622"/>
      <c r="F3" s="623">
        <v>45731</v>
      </c>
      <c r="G3" s="624"/>
      <c r="H3" s="625"/>
      <c r="I3" s="612">
        <v>45739</v>
      </c>
      <c r="J3" s="613"/>
      <c r="K3" s="613"/>
      <c r="L3" s="613">
        <v>45822</v>
      </c>
      <c r="M3" s="613"/>
      <c r="N3" s="613"/>
      <c r="O3" s="604">
        <v>45876</v>
      </c>
      <c r="P3" s="604"/>
      <c r="Q3" s="605"/>
      <c r="R3" s="609"/>
      <c r="S3" s="609"/>
      <c r="T3" s="610"/>
      <c r="U3" s="609"/>
      <c r="V3" s="609"/>
      <c r="W3" s="611"/>
      <c r="X3" s="604">
        <v>45878</v>
      </c>
      <c r="Y3" s="604"/>
      <c r="Z3" s="605"/>
      <c r="AA3" s="606">
        <v>45920</v>
      </c>
      <c r="AB3" s="604"/>
      <c r="AC3" s="605"/>
      <c r="AD3"/>
    </row>
    <row r="4" spans="1:31" ht="18" customHeight="1" thickBot="1" x14ac:dyDescent="0.25">
      <c r="A4" s="205"/>
      <c r="B4" s="206" t="s">
        <v>4</v>
      </c>
      <c r="C4" s="443" t="s">
        <v>0</v>
      </c>
      <c r="D4" s="445" t="s">
        <v>1</v>
      </c>
      <c r="E4" s="446" t="s">
        <v>5</v>
      </c>
      <c r="F4" s="440" t="s">
        <v>2</v>
      </c>
      <c r="G4" s="441" t="s">
        <v>3</v>
      </c>
      <c r="H4" s="442" t="s">
        <v>11</v>
      </c>
      <c r="I4" s="440" t="s">
        <v>2</v>
      </c>
      <c r="J4" s="441" t="s">
        <v>3</v>
      </c>
      <c r="K4" s="442" t="s">
        <v>11</v>
      </c>
      <c r="L4" s="441" t="s">
        <v>2</v>
      </c>
      <c r="M4" s="441" t="s">
        <v>3</v>
      </c>
      <c r="N4" s="444" t="s">
        <v>11</v>
      </c>
      <c r="O4" s="440" t="s">
        <v>2</v>
      </c>
      <c r="P4" s="441" t="s">
        <v>3</v>
      </c>
      <c r="Q4" s="442" t="s">
        <v>11</v>
      </c>
      <c r="R4" s="15" t="s">
        <v>2</v>
      </c>
      <c r="S4" s="16" t="s">
        <v>3</v>
      </c>
      <c r="T4" s="17" t="s">
        <v>11</v>
      </c>
      <c r="U4" s="15" t="s">
        <v>2</v>
      </c>
      <c r="V4" s="16" t="s">
        <v>3</v>
      </c>
      <c r="W4" s="22" t="s">
        <v>11</v>
      </c>
      <c r="X4" s="548" t="s">
        <v>2</v>
      </c>
      <c r="Y4" s="504" t="s">
        <v>3</v>
      </c>
      <c r="Z4" s="549" t="s">
        <v>11</v>
      </c>
      <c r="AA4" s="548" t="s">
        <v>2</v>
      </c>
      <c r="AB4" s="504" t="s">
        <v>3</v>
      </c>
      <c r="AC4" s="549" t="s">
        <v>11</v>
      </c>
      <c r="AD4"/>
    </row>
    <row r="5" spans="1:31" ht="17.100000000000001" customHeight="1" thickBot="1" x14ac:dyDescent="0.25">
      <c r="A5" s="219">
        <v>1</v>
      </c>
      <c r="B5" s="804">
        <v>5</v>
      </c>
      <c r="C5" s="804" t="s">
        <v>13</v>
      </c>
      <c r="D5" s="150">
        <f>SUM(F5:AC5)</f>
        <v>351</v>
      </c>
      <c r="E5" s="805">
        <v>0</v>
      </c>
      <c r="F5" s="694"/>
      <c r="G5" s="806"/>
      <c r="H5" s="807">
        <v>22</v>
      </c>
      <c r="I5" s="808">
        <v>20</v>
      </c>
      <c r="J5" s="809">
        <v>20</v>
      </c>
      <c r="K5" s="810">
        <v>25</v>
      </c>
      <c r="L5" s="808">
        <v>20</v>
      </c>
      <c r="M5" s="809">
        <v>22</v>
      </c>
      <c r="N5" s="810">
        <v>22</v>
      </c>
      <c r="O5" s="316">
        <v>20</v>
      </c>
      <c r="P5" s="314">
        <v>25</v>
      </c>
      <c r="Q5" s="317">
        <v>25</v>
      </c>
      <c r="R5" s="88"/>
      <c r="S5" s="64"/>
      <c r="T5" s="64"/>
      <c r="U5" s="64"/>
      <c r="V5" s="64"/>
      <c r="W5" s="533"/>
      <c r="X5" s="316">
        <v>22</v>
      </c>
      <c r="Y5" s="314">
        <v>20</v>
      </c>
      <c r="Z5" s="315">
        <v>22</v>
      </c>
      <c r="AA5" s="314">
        <v>22</v>
      </c>
      <c r="AB5" s="314">
        <v>22</v>
      </c>
      <c r="AC5" s="314">
        <v>22</v>
      </c>
      <c r="AE5" s="655" t="s">
        <v>209</v>
      </c>
    </row>
    <row r="6" spans="1:31" ht="17.100000000000001" customHeight="1" thickBot="1" x14ac:dyDescent="0.25">
      <c r="A6" s="217">
        <v>2</v>
      </c>
      <c r="B6" s="452">
        <v>7</v>
      </c>
      <c r="C6" s="452" t="s">
        <v>111</v>
      </c>
      <c r="D6" s="148">
        <f>SUM(F6:AC6)</f>
        <v>308</v>
      </c>
      <c r="E6" s="42">
        <f>SUM(D5-D6)</f>
        <v>43</v>
      </c>
      <c r="F6" s="456">
        <v>15</v>
      </c>
      <c r="G6" s="702"/>
      <c r="H6" s="703"/>
      <c r="I6" s="462">
        <v>22</v>
      </c>
      <c r="J6" s="464">
        <v>18</v>
      </c>
      <c r="K6" s="463">
        <v>20</v>
      </c>
      <c r="L6" s="462">
        <v>18</v>
      </c>
      <c r="M6" s="464">
        <v>18</v>
      </c>
      <c r="N6" s="463">
        <v>15</v>
      </c>
      <c r="O6" s="306">
        <v>22</v>
      </c>
      <c r="P6" s="308">
        <v>20</v>
      </c>
      <c r="Q6" s="309">
        <v>20</v>
      </c>
      <c r="R6" s="9"/>
      <c r="S6" s="6"/>
      <c r="T6" s="6"/>
      <c r="U6" s="6"/>
      <c r="V6" s="6"/>
      <c r="W6" s="509"/>
      <c r="X6" s="306">
        <v>20</v>
      </c>
      <c r="Y6" s="308">
        <v>22</v>
      </c>
      <c r="Z6" s="307">
        <v>20</v>
      </c>
      <c r="AA6" s="308">
        <v>20</v>
      </c>
      <c r="AB6" s="308">
        <v>18</v>
      </c>
      <c r="AC6" s="308">
        <v>20</v>
      </c>
    </row>
    <row r="7" spans="1:31" ht="17.100000000000001" customHeight="1" thickBot="1" x14ac:dyDescent="0.25">
      <c r="A7" s="217">
        <v>3</v>
      </c>
      <c r="B7" s="452">
        <v>10</v>
      </c>
      <c r="C7" s="452" t="s">
        <v>78</v>
      </c>
      <c r="D7" s="148">
        <f>SUM(F7:AC7)</f>
        <v>294</v>
      </c>
      <c r="E7" s="42">
        <f>SUM(D6-D7)</f>
        <v>14</v>
      </c>
      <c r="F7" s="456">
        <v>20</v>
      </c>
      <c r="G7" s="455">
        <v>18</v>
      </c>
      <c r="H7" s="450">
        <v>18</v>
      </c>
      <c r="I7" s="462">
        <v>16</v>
      </c>
      <c r="J7" s="464">
        <v>25</v>
      </c>
      <c r="K7" s="463">
        <v>18</v>
      </c>
      <c r="L7" s="462">
        <v>22</v>
      </c>
      <c r="M7" s="464">
        <v>15</v>
      </c>
      <c r="N7" s="463">
        <v>25</v>
      </c>
      <c r="O7" s="306">
        <v>18</v>
      </c>
      <c r="P7" s="308">
        <v>16</v>
      </c>
      <c r="Q7" s="309">
        <v>15</v>
      </c>
      <c r="R7" s="9"/>
      <c r="S7" s="6"/>
      <c r="T7" s="6"/>
      <c r="U7" s="6"/>
      <c r="V7" s="6"/>
      <c r="W7" s="509"/>
      <c r="X7" s="306">
        <v>18</v>
      </c>
      <c r="Y7" s="655"/>
      <c r="Z7" s="692"/>
      <c r="AA7" s="308">
        <v>16</v>
      </c>
      <c r="AB7" s="308">
        <v>16</v>
      </c>
      <c r="AC7" s="308">
        <v>18</v>
      </c>
    </row>
    <row r="8" spans="1:31" ht="20.25" thickBot="1" x14ac:dyDescent="0.25">
      <c r="A8" s="217">
        <v>4</v>
      </c>
      <c r="B8" s="452">
        <v>55</v>
      </c>
      <c r="C8" s="452" t="s">
        <v>82</v>
      </c>
      <c r="D8" s="148">
        <f>SUM(F8:AC8)</f>
        <v>256</v>
      </c>
      <c r="E8" s="42">
        <f>SUM(D7-D8)</f>
        <v>38</v>
      </c>
      <c r="F8" s="704"/>
      <c r="G8" s="702"/>
      <c r="H8" s="450">
        <v>16</v>
      </c>
      <c r="I8" s="462">
        <v>18</v>
      </c>
      <c r="J8" s="464">
        <v>16</v>
      </c>
      <c r="K8" s="463">
        <v>16</v>
      </c>
      <c r="L8" s="462">
        <v>15</v>
      </c>
      <c r="M8" s="464">
        <v>16</v>
      </c>
      <c r="N8" s="463">
        <v>16</v>
      </c>
      <c r="O8" s="306">
        <v>16</v>
      </c>
      <c r="P8" s="308">
        <v>18</v>
      </c>
      <c r="Q8" s="309">
        <v>18</v>
      </c>
      <c r="R8" s="9"/>
      <c r="S8" s="6"/>
      <c r="T8" s="6"/>
      <c r="U8" s="6"/>
      <c r="V8" s="6"/>
      <c r="W8" s="509"/>
      <c r="X8" s="306">
        <v>16</v>
      </c>
      <c r="Y8" s="308">
        <v>16</v>
      </c>
      <c r="Z8" s="307">
        <v>16</v>
      </c>
      <c r="AA8" s="308">
        <v>14</v>
      </c>
      <c r="AB8" s="308">
        <v>15</v>
      </c>
      <c r="AC8" s="308">
        <v>14</v>
      </c>
    </row>
    <row r="9" spans="1:31" ht="20.25" thickBot="1" x14ac:dyDescent="0.25">
      <c r="A9" s="218">
        <v>5</v>
      </c>
      <c r="B9" s="453">
        <v>660</v>
      </c>
      <c r="C9" s="453" t="s">
        <v>108</v>
      </c>
      <c r="D9" s="148">
        <f>SUM(F9:AC9)</f>
        <v>250</v>
      </c>
      <c r="E9" s="42">
        <f>SUM(D8-D9)</f>
        <v>6</v>
      </c>
      <c r="F9" s="706"/>
      <c r="G9" s="458">
        <v>25</v>
      </c>
      <c r="H9" s="454">
        <v>25</v>
      </c>
      <c r="I9" s="537"/>
      <c r="J9" s="539"/>
      <c r="K9" s="541"/>
      <c r="L9" s="465">
        <v>25</v>
      </c>
      <c r="M9" s="466">
        <v>25</v>
      </c>
      <c r="N9" s="705"/>
      <c r="O9" s="325"/>
      <c r="P9" s="326"/>
      <c r="Q9" s="327"/>
      <c r="R9" s="19"/>
      <c r="S9" s="20"/>
      <c r="T9" s="20"/>
      <c r="U9" s="20"/>
      <c r="V9" s="20"/>
      <c r="W9" s="510"/>
      <c r="X9" s="310">
        <v>25</v>
      </c>
      <c r="Y9" s="312">
        <v>25</v>
      </c>
      <c r="Z9" s="311">
        <v>25</v>
      </c>
      <c r="AA9" s="318">
        <v>25</v>
      </c>
      <c r="AB9" s="318">
        <v>25</v>
      </c>
      <c r="AC9" s="318">
        <v>25</v>
      </c>
    </row>
    <row r="10" spans="1:31" ht="18" customHeight="1" thickBot="1" x14ac:dyDescent="0.25">
      <c r="A10" s="216">
        <v>6</v>
      </c>
      <c r="B10" s="451">
        <v>811</v>
      </c>
      <c r="C10" s="451" t="s">
        <v>110</v>
      </c>
      <c r="D10" s="148">
        <f>SUM(F10:AC10)</f>
        <v>241</v>
      </c>
      <c r="E10" s="42">
        <f>SUM(D9-D10)</f>
        <v>9</v>
      </c>
      <c r="F10" s="707"/>
      <c r="G10" s="467">
        <v>15</v>
      </c>
      <c r="H10" s="474">
        <v>14</v>
      </c>
      <c r="I10" s="538"/>
      <c r="J10" s="540"/>
      <c r="K10" s="542"/>
      <c r="L10" s="459">
        <v>16</v>
      </c>
      <c r="M10" s="461">
        <v>20</v>
      </c>
      <c r="N10" s="460">
        <v>20</v>
      </c>
      <c r="O10" s="302">
        <v>25</v>
      </c>
      <c r="P10" s="304">
        <v>22</v>
      </c>
      <c r="Q10" s="305">
        <v>22</v>
      </c>
      <c r="R10" s="50"/>
      <c r="S10" s="27"/>
      <c r="T10" s="27"/>
      <c r="U10" s="27"/>
      <c r="V10" s="27"/>
      <c r="W10" s="532"/>
      <c r="X10" s="679"/>
      <c r="Y10" s="304">
        <v>18</v>
      </c>
      <c r="Z10" s="303">
        <v>18</v>
      </c>
      <c r="AA10" s="302">
        <v>15</v>
      </c>
      <c r="AB10" s="304">
        <v>20</v>
      </c>
      <c r="AC10" s="305">
        <v>16</v>
      </c>
    </row>
    <row r="11" spans="1:31" ht="18" customHeight="1" thickBot="1" x14ac:dyDescent="0.25">
      <c r="A11" s="217">
        <v>7</v>
      </c>
      <c r="B11" s="452">
        <v>202</v>
      </c>
      <c r="C11" s="452" t="s">
        <v>112</v>
      </c>
      <c r="D11" s="148">
        <f>SUM(F11:AC11)</f>
        <v>230</v>
      </c>
      <c r="E11" s="42">
        <f>SUM(D10-D11)</f>
        <v>11</v>
      </c>
      <c r="F11" s="456">
        <v>14</v>
      </c>
      <c r="G11" s="702"/>
      <c r="H11" s="450">
        <v>12</v>
      </c>
      <c r="I11" s="462">
        <v>15</v>
      </c>
      <c r="J11" s="464">
        <v>15</v>
      </c>
      <c r="K11" s="463">
        <v>15</v>
      </c>
      <c r="L11" s="462">
        <v>14</v>
      </c>
      <c r="M11" s="464">
        <v>14</v>
      </c>
      <c r="N11" s="463">
        <v>14</v>
      </c>
      <c r="O11" s="306">
        <v>15</v>
      </c>
      <c r="P11" s="308">
        <v>15</v>
      </c>
      <c r="Q11" s="309">
        <v>16</v>
      </c>
      <c r="R11" s="9"/>
      <c r="S11" s="6"/>
      <c r="T11" s="6"/>
      <c r="U11" s="6"/>
      <c r="V11" s="6"/>
      <c r="W11" s="509"/>
      <c r="X11" s="306">
        <v>15</v>
      </c>
      <c r="Y11" s="308">
        <v>15</v>
      </c>
      <c r="Z11" s="307">
        <v>15</v>
      </c>
      <c r="AA11" s="681"/>
      <c r="AB11" s="308">
        <v>13</v>
      </c>
      <c r="AC11" s="309">
        <v>13</v>
      </c>
    </row>
    <row r="12" spans="1:31" ht="18" customHeight="1" thickBot="1" x14ac:dyDescent="0.25">
      <c r="A12" s="217">
        <v>8</v>
      </c>
      <c r="B12" s="452">
        <v>37</v>
      </c>
      <c r="C12" s="452" t="s">
        <v>83</v>
      </c>
      <c r="D12" s="148">
        <f>SUM(F12:AC12)</f>
        <v>136</v>
      </c>
      <c r="E12" s="42">
        <f>SUM(D11-D12)</f>
        <v>94</v>
      </c>
      <c r="F12" s="456">
        <v>18</v>
      </c>
      <c r="G12" s="455">
        <v>16</v>
      </c>
      <c r="H12" s="703"/>
      <c r="I12" s="462">
        <v>25</v>
      </c>
      <c r="J12" s="464">
        <v>22</v>
      </c>
      <c r="K12" s="463">
        <v>22</v>
      </c>
      <c r="L12" s="471"/>
      <c r="M12" s="470"/>
      <c r="N12" s="473"/>
      <c r="O12" s="342"/>
      <c r="P12" s="341"/>
      <c r="Q12" s="343"/>
      <c r="R12" s="9"/>
      <c r="S12" s="6"/>
      <c r="T12" s="6"/>
      <c r="U12" s="6"/>
      <c r="V12" s="6"/>
      <c r="W12" s="509"/>
      <c r="X12" s="306"/>
      <c r="Y12" s="308"/>
      <c r="Z12" s="307"/>
      <c r="AA12" s="306">
        <v>18</v>
      </c>
      <c r="AB12" s="655"/>
      <c r="AC12" s="309">
        <v>15</v>
      </c>
    </row>
    <row r="13" spans="1:31" ht="20.25" thickBot="1" x14ac:dyDescent="0.25">
      <c r="A13" s="217">
        <v>9</v>
      </c>
      <c r="B13" s="452">
        <v>110</v>
      </c>
      <c r="C13" s="452" t="s">
        <v>118</v>
      </c>
      <c r="D13" s="148">
        <f>SUM(F13:AC13)</f>
        <v>96</v>
      </c>
      <c r="E13" s="42">
        <f>SUM(D12-D13)</f>
        <v>40</v>
      </c>
      <c r="F13" s="43"/>
      <c r="G13" s="44"/>
      <c r="H13" s="62"/>
      <c r="I13" s="342"/>
      <c r="J13" s="341"/>
      <c r="K13" s="362"/>
      <c r="L13" s="43"/>
      <c r="M13" s="44"/>
      <c r="N13" s="62"/>
      <c r="O13" s="306">
        <v>14</v>
      </c>
      <c r="P13" s="308">
        <v>14</v>
      </c>
      <c r="Q13" s="309">
        <v>14</v>
      </c>
      <c r="R13" s="9"/>
      <c r="S13" s="6"/>
      <c r="T13" s="6"/>
      <c r="U13" s="6"/>
      <c r="V13" s="6"/>
      <c r="W13" s="509"/>
      <c r="X13" s="306">
        <v>13</v>
      </c>
      <c r="Y13" s="308">
        <v>14</v>
      </c>
      <c r="Z13" s="307">
        <v>14</v>
      </c>
      <c r="AA13" s="306">
        <v>13</v>
      </c>
      <c r="AB13" s="655"/>
      <c r="AC13" s="680"/>
    </row>
    <row r="14" spans="1:31" ht="20.25" thickBot="1" x14ac:dyDescent="0.25">
      <c r="A14" s="218">
        <v>10</v>
      </c>
      <c r="B14" s="453">
        <v>17</v>
      </c>
      <c r="C14" s="453" t="s">
        <v>109</v>
      </c>
      <c r="D14" s="148">
        <f>SUM(F14:AC14)</f>
        <v>22</v>
      </c>
      <c r="E14" s="42">
        <f>SUM(D13-D14)</f>
        <v>74</v>
      </c>
      <c r="F14" s="457">
        <v>22</v>
      </c>
      <c r="G14" s="708"/>
      <c r="H14" s="709"/>
      <c r="I14" s="468"/>
      <c r="J14" s="469"/>
      <c r="K14" s="476"/>
      <c r="L14" s="468"/>
      <c r="M14" s="469"/>
      <c r="N14" s="476"/>
      <c r="O14" s="325"/>
      <c r="P14" s="326"/>
      <c r="Q14" s="327"/>
      <c r="R14" s="19"/>
      <c r="S14" s="20"/>
      <c r="T14" s="20"/>
      <c r="U14" s="20"/>
      <c r="V14" s="20"/>
      <c r="W14" s="510"/>
      <c r="X14" s="310"/>
      <c r="Y14" s="312"/>
      <c r="Z14" s="311"/>
      <c r="AA14" s="310"/>
      <c r="AB14" s="312"/>
      <c r="AC14" s="313"/>
    </row>
    <row r="15" spans="1:31" ht="20.25" thickBot="1" x14ac:dyDescent="0.25">
      <c r="A15" s="216">
        <v>11</v>
      </c>
      <c r="B15" s="451">
        <v>77</v>
      </c>
      <c r="C15" s="451" t="s">
        <v>15</v>
      </c>
      <c r="D15" s="148">
        <f>SUM(F15:AC15)</f>
        <v>14</v>
      </c>
      <c r="E15" s="42">
        <f>SUM(D14-D15)</f>
        <v>8</v>
      </c>
      <c r="F15" s="534"/>
      <c r="G15" s="535"/>
      <c r="H15" s="536"/>
      <c r="I15" s="710"/>
      <c r="J15" s="711"/>
      <c r="K15" s="543">
        <v>14</v>
      </c>
      <c r="L15" s="544"/>
      <c r="M15" s="545"/>
      <c r="N15" s="546"/>
      <c r="O15" s="434"/>
      <c r="P15" s="369"/>
      <c r="Q15" s="395"/>
      <c r="R15" s="50"/>
      <c r="S15" s="27"/>
      <c r="T15" s="27"/>
      <c r="U15" s="27"/>
      <c r="V15" s="27"/>
      <c r="W15" s="532"/>
      <c r="X15" s="302"/>
      <c r="Y15" s="304"/>
      <c r="Z15" s="303"/>
      <c r="AA15" s="275"/>
      <c r="AB15" s="412"/>
      <c r="AC15" s="514"/>
    </row>
    <row r="16" spans="1:31" ht="18" customHeight="1" thickBot="1" x14ac:dyDescent="0.25">
      <c r="A16" s="217">
        <v>12</v>
      </c>
      <c r="B16" s="452">
        <v>333</v>
      </c>
      <c r="C16" s="452" t="s">
        <v>80</v>
      </c>
      <c r="D16" s="148">
        <f>SUM(F16:AC16)</f>
        <v>14</v>
      </c>
      <c r="E16" s="42">
        <f>SUM(D15-D16)</f>
        <v>0</v>
      </c>
      <c r="F16" s="715"/>
      <c r="G16" s="470">
        <v>14</v>
      </c>
      <c r="H16" s="714"/>
      <c r="I16" s="471"/>
      <c r="J16" s="470"/>
      <c r="K16" s="472"/>
      <c r="L16" s="475"/>
      <c r="M16" s="455"/>
      <c r="N16" s="450"/>
      <c r="O16" s="342"/>
      <c r="P16" s="341"/>
      <c r="Q16" s="343"/>
      <c r="R16" s="28"/>
      <c r="S16" s="13"/>
      <c r="T16" s="13"/>
      <c r="U16" s="13"/>
      <c r="V16" s="13"/>
      <c r="W16" s="33"/>
      <c r="X16" s="306"/>
      <c r="Y16" s="308"/>
      <c r="Z16" s="307"/>
      <c r="AA16" s="306"/>
      <c r="AB16" s="308"/>
      <c r="AC16" s="309"/>
    </row>
    <row r="17" spans="1:29" ht="19.5" x14ac:dyDescent="0.2">
      <c r="A17" s="217">
        <v>13</v>
      </c>
      <c r="B17" s="452">
        <v>21</v>
      </c>
      <c r="C17" s="452" t="s">
        <v>12</v>
      </c>
      <c r="D17" s="148">
        <f>SUM(F17:AC17)</f>
        <v>13</v>
      </c>
      <c r="E17" s="42">
        <f>SUM(D16-D17)</f>
        <v>1</v>
      </c>
      <c r="F17" s="448"/>
      <c r="G17" s="447"/>
      <c r="H17" s="449"/>
      <c r="I17" s="462">
        <v>13</v>
      </c>
      <c r="J17" s="712"/>
      <c r="K17" s="713"/>
      <c r="L17" s="479"/>
      <c r="M17" s="470"/>
      <c r="N17" s="473"/>
      <c r="O17" s="342"/>
      <c r="P17" s="341"/>
      <c r="Q17" s="343"/>
      <c r="R17" s="9"/>
      <c r="S17" s="6"/>
      <c r="T17" s="6"/>
      <c r="U17" s="6"/>
      <c r="V17" s="6"/>
      <c r="W17" s="509"/>
      <c r="X17" s="306"/>
      <c r="Y17" s="308"/>
      <c r="Z17" s="307"/>
      <c r="AA17" s="306"/>
      <c r="AB17" s="308"/>
      <c r="AC17" s="309"/>
    </row>
    <row r="18" spans="1:29" ht="19.5" x14ac:dyDescent="0.2">
      <c r="A18" s="217">
        <v>14</v>
      </c>
      <c r="B18" s="452">
        <v>15</v>
      </c>
      <c r="C18" s="452" t="s">
        <v>191</v>
      </c>
      <c r="D18" s="42">
        <f>SUM(F18:W18)</f>
        <v>0</v>
      </c>
      <c r="E18" s="42">
        <f>SUM(D17-D18)</f>
        <v>13</v>
      </c>
      <c r="F18" s="23"/>
      <c r="G18" s="13"/>
      <c r="H18" s="33"/>
      <c r="I18" s="43"/>
      <c r="J18" s="44"/>
      <c r="K18" s="57"/>
      <c r="L18" s="61"/>
      <c r="M18" s="44"/>
      <c r="N18" s="62"/>
      <c r="O18" s="342"/>
      <c r="P18" s="341"/>
      <c r="Q18" s="343"/>
      <c r="R18" s="9"/>
      <c r="S18" s="6"/>
      <c r="T18" s="6"/>
      <c r="U18" s="6"/>
      <c r="V18" s="6"/>
      <c r="W18" s="509"/>
      <c r="X18" s="681"/>
      <c r="Y18" s="655"/>
      <c r="Z18" s="307">
        <v>12</v>
      </c>
      <c r="AA18" s="278"/>
      <c r="AB18" s="274"/>
      <c r="AC18" s="279"/>
    </row>
    <row r="19" spans="1:29" ht="20.25" thickBot="1" x14ac:dyDescent="0.25">
      <c r="A19" s="244">
        <v>15</v>
      </c>
      <c r="B19" s="151"/>
      <c r="C19" s="162"/>
      <c r="D19" s="151">
        <f>SUM(F19:W19)</f>
        <v>0</v>
      </c>
      <c r="E19" s="42">
        <f t="shared" ref="E6:E19" si="0">SUM(D18-D19)</f>
        <v>0</v>
      </c>
      <c r="F19" s="65"/>
      <c r="G19" s="37"/>
      <c r="H19" s="38"/>
      <c r="I19" s="47"/>
      <c r="J19" s="48"/>
      <c r="K19" s="49"/>
      <c r="L19" s="364"/>
      <c r="M19" s="81"/>
      <c r="N19" s="431"/>
      <c r="O19" s="325"/>
      <c r="P19" s="326"/>
      <c r="Q19" s="327"/>
      <c r="R19" s="28"/>
      <c r="S19" s="13"/>
      <c r="T19" s="13"/>
      <c r="U19" s="13"/>
      <c r="V19" s="13"/>
      <c r="W19" s="33"/>
      <c r="X19" s="280"/>
      <c r="Y19" s="360"/>
      <c r="Z19" s="557"/>
      <c r="AA19" s="280"/>
      <c r="AB19" s="360"/>
      <c r="AC19" s="515"/>
    </row>
    <row r="20" spans="1:29" ht="19.5" x14ac:dyDescent="0.2">
      <c r="A20" s="243">
        <v>16</v>
      </c>
      <c r="B20" s="152"/>
      <c r="C20" s="152"/>
      <c r="D20" s="148">
        <f t="shared" ref="D20:D35" si="1">SUM(F20:W20)</f>
        <v>0</v>
      </c>
      <c r="E20" s="42">
        <f t="shared" ref="E20:E34" si="2">SUM(D19-D20)</f>
        <v>0</v>
      </c>
      <c r="F20" s="35"/>
      <c r="G20" s="31"/>
      <c r="H20" s="36"/>
      <c r="I20" s="261"/>
      <c r="J20" s="262"/>
      <c r="K20" s="365"/>
      <c r="L20" s="54"/>
      <c r="M20" s="55"/>
      <c r="N20" s="56"/>
      <c r="O20" s="434"/>
      <c r="P20" s="369"/>
      <c r="Q20" s="395"/>
      <c r="R20" s="70"/>
      <c r="S20" s="37"/>
      <c r="T20" s="37"/>
      <c r="U20" s="37"/>
      <c r="V20" s="37"/>
      <c r="W20" s="38"/>
      <c r="X20" s="275"/>
      <c r="Y20" s="412"/>
      <c r="Z20" s="514"/>
      <c r="AA20" s="413"/>
      <c r="AB20" s="290"/>
      <c r="AC20" s="414"/>
    </row>
    <row r="21" spans="1:29" ht="19.5" x14ac:dyDescent="0.2">
      <c r="A21" s="267">
        <v>17</v>
      </c>
      <c r="B21" s="155"/>
      <c r="C21" s="155"/>
      <c r="D21" s="42">
        <f t="shared" si="1"/>
        <v>0</v>
      </c>
      <c r="E21" s="42">
        <f t="shared" si="2"/>
        <v>0</v>
      </c>
      <c r="F21" s="46"/>
      <c r="G21" s="14"/>
      <c r="H21" s="59"/>
      <c r="I21" s="46"/>
      <c r="J21" s="14"/>
      <c r="K21" s="78"/>
      <c r="L21" s="46"/>
      <c r="M21" s="14"/>
      <c r="N21" s="59"/>
      <c r="O21" s="352"/>
      <c r="P21" s="329"/>
      <c r="Q21" s="330"/>
      <c r="R21" s="70"/>
      <c r="S21" s="37"/>
      <c r="T21" s="37"/>
      <c r="U21" s="37"/>
      <c r="V21" s="37"/>
      <c r="W21" s="38"/>
      <c r="X21" s="278"/>
      <c r="Y21" s="274"/>
      <c r="Z21" s="279"/>
      <c r="AA21" s="383"/>
      <c r="AB21" s="274"/>
      <c r="AC21" s="279"/>
    </row>
    <row r="22" spans="1:29" ht="19.5" x14ac:dyDescent="0.2">
      <c r="A22" s="217">
        <v>18</v>
      </c>
      <c r="B22" s="42"/>
      <c r="C22" s="42"/>
      <c r="D22" s="42">
        <f t="shared" si="1"/>
        <v>0</v>
      </c>
      <c r="E22" s="42">
        <f t="shared" si="2"/>
        <v>0</v>
      </c>
      <c r="F22" s="23"/>
      <c r="G22" s="13"/>
      <c r="H22" s="24"/>
      <c r="I22" s="23"/>
      <c r="J22" s="13"/>
      <c r="K22" s="33"/>
      <c r="L22" s="23"/>
      <c r="M22" s="13"/>
      <c r="N22" s="24"/>
      <c r="O22" s="342"/>
      <c r="P22" s="341"/>
      <c r="Q22" s="343"/>
      <c r="R22" s="70"/>
      <c r="S22" s="37"/>
      <c r="T22" s="37"/>
      <c r="U22" s="37"/>
      <c r="V22" s="37"/>
      <c r="W22" s="38"/>
      <c r="X22" s="278"/>
      <c r="Y22" s="274"/>
      <c r="Z22" s="279"/>
      <c r="AA22" s="383"/>
      <c r="AB22" s="274"/>
      <c r="AC22" s="279"/>
    </row>
    <row r="23" spans="1:29" ht="19.5" x14ac:dyDescent="0.2">
      <c r="A23" s="217">
        <v>19</v>
      </c>
      <c r="B23" s="153"/>
      <c r="C23" s="153"/>
      <c r="D23" s="42">
        <f t="shared" si="1"/>
        <v>0</v>
      </c>
      <c r="E23" s="42">
        <f t="shared" si="2"/>
        <v>0</v>
      </c>
      <c r="F23" s="23"/>
      <c r="G23" s="13"/>
      <c r="H23" s="24"/>
      <c r="I23" s="23"/>
      <c r="J23" s="13"/>
      <c r="K23" s="33"/>
      <c r="L23" s="43"/>
      <c r="M23" s="44"/>
      <c r="N23" s="57"/>
      <c r="O23" s="278"/>
      <c r="P23" s="274"/>
      <c r="Q23" s="279"/>
      <c r="R23" s="70"/>
      <c r="S23" s="37"/>
      <c r="T23" s="37"/>
      <c r="U23" s="37"/>
      <c r="V23" s="37"/>
      <c r="W23" s="38"/>
      <c r="X23" s="278"/>
      <c r="Y23" s="274"/>
      <c r="Z23" s="279"/>
      <c r="AA23" s="383"/>
      <c r="AB23" s="274"/>
      <c r="AC23" s="279"/>
    </row>
    <row r="24" spans="1:29" ht="20.25" thickBot="1" x14ac:dyDescent="0.25">
      <c r="A24" s="218">
        <v>20</v>
      </c>
      <c r="B24" s="154"/>
      <c r="C24" s="154"/>
      <c r="D24" s="151">
        <f t="shared" si="1"/>
        <v>0</v>
      </c>
      <c r="E24" s="42">
        <f t="shared" si="2"/>
        <v>0</v>
      </c>
      <c r="F24" s="47"/>
      <c r="G24" s="48"/>
      <c r="H24" s="49"/>
      <c r="I24" s="75"/>
      <c r="J24" s="76"/>
      <c r="K24" s="80"/>
      <c r="L24" s="47"/>
      <c r="M24" s="48"/>
      <c r="N24" s="49"/>
      <c r="O24" s="325"/>
      <c r="P24" s="326"/>
      <c r="Q24" s="327"/>
      <c r="R24" s="70"/>
      <c r="S24" s="37"/>
      <c r="T24" s="37"/>
      <c r="U24" s="37"/>
      <c r="V24" s="37"/>
      <c r="W24" s="38"/>
      <c r="X24" s="299"/>
      <c r="Y24" s="300"/>
      <c r="Z24" s="301"/>
      <c r="AA24" s="424"/>
      <c r="AB24" s="300"/>
      <c r="AC24" s="301"/>
    </row>
    <row r="25" spans="1:29" ht="19.5" x14ac:dyDescent="0.2">
      <c r="A25" s="268">
        <f>+A24+1</f>
        <v>21</v>
      </c>
      <c r="B25" s="152"/>
      <c r="C25" s="152"/>
      <c r="D25" s="148">
        <f t="shared" si="1"/>
        <v>0</v>
      </c>
      <c r="E25" s="42">
        <f t="shared" si="2"/>
        <v>0</v>
      </c>
      <c r="F25" s="35"/>
      <c r="G25" s="31"/>
      <c r="H25" s="36"/>
      <c r="I25" s="54"/>
      <c r="J25" s="55"/>
      <c r="K25" s="60"/>
      <c r="L25" s="54"/>
      <c r="M25" s="55"/>
      <c r="N25" s="56"/>
      <c r="O25" s="396"/>
      <c r="P25" s="367"/>
      <c r="Q25" s="394"/>
      <c r="R25" s="70"/>
      <c r="S25" s="37"/>
      <c r="T25" s="37"/>
      <c r="U25" s="37"/>
      <c r="V25" s="37"/>
      <c r="W25" s="38"/>
      <c r="X25" s="322"/>
      <c r="Y25" s="323"/>
      <c r="Z25" s="324"/>
      <c r="AA25" s="658"/>
      <c r="AB25" s="323"/>
      <c r="AC25" s="324"/>
    </row>
    <row r="26" spans="1:29" ht="19.5" x14ac:dyDescent="0.2">
      <c r="A26" s="269">
        <f t="shared" ref="A26:A34" si="3">+A25+1</f>
        <v>22</v>
      </c>
      <c r="B26" s="155"/>
      <c r="C26" s="155"/>
      <c r="D26" s="42">
        <f t="shared" si="1"/>
        <v>0</v>
      </c>
      <c r="E26" s="42">
        <f t="shared" si="2"/>
        <v>0</v>
      </c>
      <c r="F26" s="46"/>
      <c r="G26" s="14"/>
      <c r="H26" s="59"/>
      <c r="I26" s="46"/>
      <c r="J26" s="14"/>
      <c r="K26" s="78"/>
      <c r="L26" s="46"/>
      <c r="M26" s="14"/>
      <c r="N26" s="59"/>
      <c r="O26" s="352"/>
      <c r="P26" s="329"/>
      <c r="Q26" s="330"/>
      <c r="R26" s="70"/>
      <c r="S26" s="37"/>
      <c r="T26" s="37"/>
      <c r="U26" s="37"/>
      <c r="V26" s="37"/>
      <c r="W26" s="38"/>
      <c r="X26" s="278"/>
      <c r="Y26" s="274"/>
      <c r="Z26" s="279"/>
      <c r="AA26" s="383"/>
      <c r="AB26" s="274"/>
      <c r="AC26" s="279"/>
    </row>
    <row r="27" spans="1:29" ht="19.5" x14ac:dyDescent="0.2">
      <c r="A27" s="269">
        <f t="shared" si="3"/>
        <v>23</v>
      </c>
      <c r="B27" s="42"/>
      <c r="C27" s="42"/>
      <c r="D27" s="42">
        <f t="shared" si="1"/>
        <v>0</v>
      </c>
      <c r="E27" s="42">
        <f t="shared" si="2"/>
        <v>0</v>
      </c>
      <c r="F27" s="23"/>
      <c r="G27" s="13"/>
      <c r="H27" s="24"/>
      <c r="I27" s="23"/>
      <c r="J27" s="13"/>
      <c r="K27" s="33"/>
      <c r="L27" s="23"/>
      <c r="M27" s="13"/>
      <c r="N27" s="24"/>
      <c r="O27" s="342"/>
      <c r="P27" s="341"/>
      <c r="Q27" s="343"/>
      <c r="R27" s="70"/>
      <c r="S27" s="37"/>
      <c r="T27" s="37"/>
      <c r="U27" s="37"/>
      <c r="V27" s="37"/>
      <c r="W27" s="38"/>
      <c r="X27" s="276"/>
      <c r="Y27" s="273"/>
      <c r="Z27" s="416"/>
      <c r="AA27" s="382"/>
      <c r="AB27" s="273"/>
      <c r="AC27" s="416"/>
    </row>
    <row r="28" spans="1:29" ht="19.5" x14ac:dyDescent="0.2">
      <c r="A28" s="269">
        <f t="shared" si="3"/>
        <v>24</v>
      </c>
      <c r="B28" s="153"/>
      <c r="C28" s="153"/>
      <c r="D28" s="42">
        <f t="shared" si="1"/>
        <v>0</v>
      </c>
      <c r="E28" s="42">
        <f t="shared" si="2"/>
        <v>0</v>
      </c>
      <c r="F28" s="23"/>
      <c r="G28" s="13"/>
      <c r="H28" s="24"/>
      <c r="I28" s="23"/>
      <c r="J28" s="13"/>
      <c r="K28" s="33"/>
      <c r="L28" s="43"/>
      <c r="M28" s="44"/>
      <c r="N28" s="57"/>
      <c r="O28" s="278"/>
      <c r="P28" s="274"/>
      <c r="Q28" s="279"/>
      <c r="R28" s="70"/>
      <c r="S28" s="37"/>
      <c r="T28" s="37"/>
      <c r="U28" s="37"/>
      <c r="V28" s="37"/>
      <c r="W28" s="38"/>
      <c r="X28" s="276"/>
      <c r="Y28" s="273"/>
      <c r="Z28" s="416"/>
      <c r="AA28" s="382"/>
      <c r="AB28" s="273"/>
      <c r="AC28" s="416"/>
    </row>
    <row r="29" spans="1:29" ht="20.25" thickBot="1" x14ac:dyDescent="0.25">
      <c r="A29" s="269">
        <f t="shared" si="3"/>
        <v>25</v>
      </c>
      <c r="B29" s="154"/>
      <c r="C29" s="154"/>
      <c r="D29" s="151">
        <f t="shared" si="1"/>
        <v>0</v>
      </c>
      <c r="E29" s="42">
        <f t="shared" si="2"/>
        <v>0</v>
      </c>
      <c r="F29" s="47"/>
      <c r="G29" s="48"/>
      <c r="H29" s="49"/>
      <c r="I29" s="75"/>
      <c r="J29" s="76"/>
      <c r="K29" s="80"/>
      <c r="L29" s="47"/>
      <c r="M29" s="48"/>
      <c r="N29" s="49"/>
      <c r="O29" s="325"/>
      <c r="P29" s="326"/>
      <c r="Q29" s="327"/>
      <c r="R29" s="70"/>
      <c r="S29" s="37"/>
      <c r="T29" s="37"/>
      <c r="U29" s="37"/>
      <c r="V29" s="37"/>
      <c r="W29" s="38"/>
      <c r="X29" s="280"/>
      <c r="Y29" s="360"/>
      <c r="Z29" s="515"/>
      <c r="AA29" s="570"/>
      <c r="AB29" s="360"/>
      <c r="AC29" s="515"/>
    </row>
    <row r="30" spans="1:29" ht="20.25" thickBot="1" x14ac:dyDescent="0.25">
      <c r="A30" s="269">
        <f t="shared" si="3"/>
        <v>26</v>
      </c>
      <c r="B30" s="152"/>
      <c r="C30" s="152"/>
      <c r="D30" s="148">
        <f t="shared" si="1"/>
        <v>0</v>
      </c>
      <c r="E30" s="42">
        <f t="shared" si="2"/>
        <v>0</v>
      </c>
      <c r="F30" s="35"/>
      <c r="G30" s="31"/>
      <c r="H30" s="36"/>
      <c r="I30" s="54"/>
      <c r="J30" s="55"/>
      <c r="K30" s="60"/>
      <c r="L30" s="54"/>
      <c r="M30" s="55"/>
      <c r="N30" s="56"/>
      <c r="O30" s="396"/>
      <c r="P30" s="367"/>
      <c r="Q30" s="394"/>
      <c r="R30" s="19"/>
      <c r="S30" s="20"/>
      <c r="T30" s="20"/>
      <c r="U30" s="48"/>
      <c r="V30" s="48"/>
      <c r="W30" s="68"/>
      <c r="X30" s="322"/>
      <c r="Y30" s="323"/>
      <c r="Z30" s="324"/>
      <c r="AA30" s="322"/>
      <c r="AB30" s="323"/>
      <c r="AC30" s="324"/>
    </row>
    <row r="31" spans="1:29" ht="19.5" x14ac:dyDescent="0.2">
      <c r="A31" s="269">
        <f t="shared" si="3"/>
        <v>27</v>
      </c>
      <c r="B31" s="155"/>
      <c r="C31" s="155"/>
      <c r="D31" s="42">
        <f t="shared" si="1"/>
        <v>0</v>
      </c>
      <c r="E31" s="42">
        <f t="shared" si="2"/>
        <v>0</v>
      </c>
      <c r="F31" s="46"/>
      <c r="G31" s="14"/>
      <c r="H31" s="59"/>
      <c r="I31" s="46"/>
      <c r="J31" s="14"/>
      <c r="K31" s="78"/>
      <c r="L31" s="46"/>
      <c r="M31" s="14"/>
      <c r="N31" s="59"/>
      <c r="O31" s="352"/>
      <c r="P31" s="329"/>
      <c r="Q31" s="330"/>
      <c r="R31" s="88"/>
      <c r="S31" s="64"/>
      <c r="T31" s="64"/>
      <c r="U31" s="64"/>
      <c r="V31" s="64"/>
      <c r="W31" s="533"/>
      <c r="X31" s="278"/>
      <c r="Y31" s="274"/>
      <c r="Z31" s="279"/>
      <c r="AA31" s="278"/>
      <c r="AB31" s="274"/>
      <c r="AC31" s="279"/>
    </row>
    <row r="32" spans="1:29" ht="19.5" x14ac:dyDescent="0.2">
      <c r="A32" s="269">
        <f t="shared" si="3"/>
        <v>28</v>
      </c>
      <c r="B32" s="42"/>
      <c r="C32" s="42"/>
      <c r="D32" s="42">
        <f t="shared" si="1"/>
        <v>0</v>
      </c>
      <c r="E32" s="42">
        <f t="shared" si="2"/>
        <v>0</v>
      </c>
      <c r="F32" s="23"/>
      <c r="G32" s="13"/>
      <c r="H32" s="24"/>
      <c r="I32" s="23"/>
      <c r="J32" s="13"/>
      <c r="K32" s="33"/>
      <c r="L32" s="23"/>
      <c r="M32" s="13"/>
      <c r="N32" s="24"/>
      <c r="O32" s="342"/>
      <c r="P32" s="341"/>
      <c r="Q32" s="343"/>
      <c r="R32" s="28"/>
      <c r="S32" s="13"/>
      <c r="T32" s="13"/>
      <c r="U32" s="13"/>
      <c r="V32" s="13"/>
      <c r="W32" s="33"/>
      <c r="X32" s="276"/>
      <c r="Y32" s="273"/>
      <c r="Z32" s="416"/>
      <c r="AA32" s="276"/>
      <c r="AB32" s="273"/>
      <c r="AC32" s="416"/>
    </row>
    <row r="33" spans="1:30" ht="19.5" x14ac:dyDescent="0.2">
      <c r="A33" s="269">
        <f t="shared" si="3"/>
        <v>29</v>
      </c>
      <c r="B33" s="153"/>
      <c r="C33" s="153"/>
      <c r="D33" s="42">
        <f t="shared" si="1"/>
        <v>0</v>
      </c>
      <c r="E33" s="42">
        <f t="shared" si="2"/>
        <v>0</v>
      </c>
      <c r="F33" s="23"/>
      <c r="G33" s="13"/>
      <c r="H33" s="24"/>
      <c r="I33" s="23"/>
      <c r="J33" s="13"/>
      <c r="K33" s="33"/>
      <c r="L33" s="43"/>
      <c r="M33" s="44"/>
      <c r="N33" s="57"/>
      <c r="O33" s="278"/>
      <c r="P33" s="274"/>
      <c r="Q33" s="279"/>
      <c r="R33" s="9"/>
      <c r="S33" s="6"/>
      <c r="T33" s="6"/>
      <c r="U33" s="6"/>
      <c r="V33" s="6"/>
      <c r="W33" s="509"/>
      <c r="X33" s="276"/>
      <c r="Y33" s="273"/>
      <c r="Z33" s="416"/>
      <c r="AA33" s="276"/>
      <c r="AB33" s="273"/>
      <c r="AC33" s="416"/>
    </row>
    <row r="34" spans="1:30" ht="20.25" thickBot="1" x14ac:dyDescent="0.25">
      <c r="A34" s="270">
        <f t="shared" si="3"/>
        <v>30</v>
      </c>
      <c r="B34" s="154"/>
      <c r="C34" s="154"/>
      <c r="D34" s="151">
        <f t="shared" si="1"/>
        <v>0</v>
      </c>
      <c r="E34" s="42">
        <f t="shared" si="2"/>
        <v>0</v>
      </c>
      <c r="F34" s="47"/>
      <c r="G34" s="48"/>
      <c r="H34" s="49"/>
      <c r="I34" s="75"/>
      <c r="J34" s="76"/>
      <c r="K34" s="80"/>
      <c r="L34" s="47"/>
      <c r="M34" s="48"/>
      <c r="N34" s="49"/>
      <c r="O34" s="325"/>
      <c r="P34" s="326"/>
      <c r="Q34" s="327"/>
      <c r="R34" s="28"/>
      <c r="S34" s="13"/>
      <c r="T34" s="13"/>
      <c r="U34" s="13"/>
      <c r="V34" s="13"/>
      <c r="W34" s="33"/>
      <c r="X34" s="280"/>
      <c r="Y34" s="360"/>
      <c r="Z34" s="515"/>
      <c r="AA34" s="133"/>
      <c r="AB34" s="134"/>
      <c r="AC34" s="137"/>
      <c r="AD34"/>
    </row>
    <row r="35" spans="1:30" ht="13.5" thickBot="1" x14ac:dyDescent="0.25">
      <c r="A35" s="642" t="s">
        <v>53</v>
      </c>
      <c r="B35" s="643"/>
      <c r="C35" s="643"/>
      <c r="D35" s="67">
        <f t="shared" si="1"/>
        <v>379</v>
      </c>
      <c r="E35" s="164"/>
      <c r="F35" s="166">
        <v>21</v>
      </c>
      <c r="G35" s="167">
        <v>15</v>
      </c>
      <c r="H35" s="168">
        <v>28</v>
      </c>
      <c r="I35" s="166">
        <v>105</v>
      </c>
      <c r="J35" s="167">
        <v>105</v>
      </c>
      <c r="K35" s="168">
        <v>105</v>
      </c>
      <c r="L35" s="166"/>
      <c r="M35" s="167"/>
      <c r="N35" s="168"/>
      <c r="O35" s="435"/>
      <c r="P35" s="436"/>
      <c r="Q35" s="437"/>
      <c r="X35" s="391"/>
      <c r="Y35" s="392"/>
      <c r="Z35" s="659"/>
      <c r="AA35" s="660"/>
      <c r="AB35" s="656"/>
      <c r="AC35" s="657"/>
      <c r="AD35"/>
    </row>
    <row r="36" spans="1:30" ht="12" customHeight="1" x14ac:dyDescent="0.2">
      <c r="A36" s="63"/>
      <c r="B36" s="63"/>
      <c r="C36" s="63"/>
      <c r="D36" s="63"/>
      <c r="E36" s="63"/>
      <c r="F36" s="63">
        <f>SUM(F5:F35)-221</f>
        <v>-111</v>
      </c>
      <c r="G36" s="63">
        <f t="shared" ref="G36:K36" si="4">SUM(G5:G35)-221</f>
        <v>-118</v>
      </c>
      <c r="H36" s="63">
        <f t="shared" si="4"/>
        <v>-86</v>
      </c>
      <c r="I36" s="63">
        <f t="shared" si="4"/>
        <v>13</v>
      </c>
      <c r="J36" s="63">
        <f t="shared" si="4"/>
        <v>0</v>
      </c>
      <c r="K36" s="63">
        <f t="shared" si="4"/>
        <v>14</v>
      </c>
      <c r="L36" s="63">
        <f t="shared" ref="L36:Q36" si="5">SUM(L5:L35)-221</f>
        <v>-91</v>
      </c>
      <c r="M36" s="63">
        <f t="shared" si="5"/>
        <v>-91</v>
      </c>
      <c r="N36" s="63">
        <f t="shared" si="5"/>
        <v>-109</v>
      </c>
      <c r="O36" s="438">
        <f t="shared" si="5"/>
        <v>-91</v>
      </c>
      <c r="P36" s="438">
        <f t="shared" si="5"/>
        <v>-91</v>
      </c>
      <c r="Q36" s="438">
        <f t="shared" si="5"/>
        <v>-91</v>
      </c>
      <c r="X36" s="63">
        <f>SUM(X5:X35)-221</f>
        <v>-92</v>
      </c>
      <c r="Y36" s="63">
        <f>SUM(Y5:Y35)-221</f>
        <v>-91</v>
      </c>
      <c r="Z36" s="63">
        <f>SUM(Z5:Z35)-221</f>
        <v>-79</v>
      </c>
      <c r="AA36" s="63">
        <f>SUM(AA5:AA35)-221</f>
        <v>-78</v>
      </c>
      <c r="AB36" s="63">
        <f>SUM(AB5:AB35)-221</f>
        <v>-92</v>
      </c>
      <c r="AC36" s="63">
        <f>SUM(AC5:AC35)-221</f>
        <v>-78</v>
      </c>
      <c r="AD36"/>
    </row>
  </sheetData>
  <sortState xmlns:xlrd2="http://schemas.microsoft.com/office/spreadsheetml/2017/richdata2" ref="B5:AC18">
    <sortCondition descending="1" ref="D5:D18"/>
  </sortState>
  <mergeCells count="24">
    <mergeCell ref="R3:T3"/>
    <mergeCell ref="U3:W3"/>
    <mergeCell ref="O3:Q3"/>
    <mergeCell ref="L3:N3"/>
    <mergeCell ref="L1:N1"/>
    <mergeCell ref="O1:Q1"/>
    <mergeCell ref="L2:N2"/>
    <mergeCell ref="O2:Q2"/>
    <mergeCell ref="F2:H2"/>
    <mergeCell ref="I2:K2"/>
    <mergeCell ref="A35:C35"/>
    <mergeCell ref="D2:E3"/>
    <mergeCell ref="A3:C3"/>
    <mergeCell ref="F3:H3"/>
    <mergeCell ref="I3:K3"/>
    <mergeCell ref="A1:C2"/>
    <mergeCell ref="F1:H1"/>
    <mergeCell ref="I1:K1"/>
    <mergeCell ref="X1:Z1"/>
    <mergeCell ref="AA1:AC1"/>
    <mergeCell ref="X2:Z2"/>
    <mergeCell ref="AA2:AC2"/>
    <mergeCell ref="X3:Z3"/>
    <mergeCell ref="AA3:AC3"/>
  </mergeCells>
  <phoneticPr fontId="0" type="noConversion"/>
  <conditionalFormatting sqref="B5:B34">
    <cfRule type="duplicateValues" dxfId="48" priority="15"/>
  </conditionalFormatting>
  <conditionalFormatting sqref="B36">
    <cfRule type="duplicateValues" dxfId="47" priority="14"/>
  </conditionalFormatting>
  <conditionalFormatting sqref="F36:Q36">
    <cfRule type="cellIs" dxfId="46" priority="12" operator="equal">
      <formula>-221</formula>
    </cfRule>
    <cfRule type="cellIs" dxfId="45" priority="13" operator="equal">
      <formula>0</formula>
    </cfRule>
  </conditionalFormatting>
  <conditionalFormatting sqref="F6:W34 G5:W5">
    <cfRule type="cellIs" dxfId="44" priority="16" operator="equal">
      <formula>20</formula>
    </cfRule>
    <cfRule type="cellIs" dxfId="43" priority="17" operator="equal">
      <formula>22</formula>
    </cfRule>
    <cfRule type="cellIs" dxfId="42" priority="18" operator="equal">
      <formula>25</formula>
    </cfRule>
  </conditionalFormatting>
  <conditionalFormatting sqref="X5:AC26 X30:AC31">
    <cfRule type="cellIs" dxfId="41" priority="9" operator="equal">
      <formula>20</formula>
    </cfRule>
    <cfRule type="cellIs" dxfId="40" priority="10" operator="equal">
      <formula>22</formula>
    </cfRule>
    <cfRule type="cellIs" dxfId="39" priority="11" operator="equal">
      <formula>25</formula>
    </cfRule>
  </conditionalFormatting>
  <conditionalFormatting sqref="X36:AC36">
    <cfRule type="cellIs" dxfId="38" priority="7" operator="equal">
      <formula>-221</formula>
    </cfRule>
    <cfRule type="cellIs" dxfId="37" priority="8" operator="equal">
      <formula>0</formula>
    </cfRule>
  </conditionalFormatting>
  <conditionalFormatting sqref="F5">
    <cfRule type="cellIs" dxfId="26" priority="4" operator="equal">
      <formula>20</formula>
    </cfRule>
    <cfRule type="cellIs" dxfId="25" priority="5" operator="equal">
      <formula>22</formula>
    </cfRule>
    <cfRule type="cellIs" dxfId="24" priority="6" operator="equal">
      <formula>25</formula>
    </cfRule>
  </conditionalFormatting>
  <conditionalFormatting sqref="AE5">
    <cfRule type="cellIs" dxfId="17" priority="1" operator="equal">
      <formula>20</formula>
    </cfRule>
    <cfRule type="cellIs" dxfId="16" priority="2" operator="equal">
      <formula>22</formula>
    </cfRule>
    <cfRule type="cellIs" dxfId="15" priority="3" operator="equal">
      <formula>25</formula>
    </cfRule>
  </conditionalFormatting>
  <pageMargins left="0.39370078740157483" right="0.19685039370078741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36"/>
  <sheetViews>
    <sheetView showGridLines="0" zoomScaleNormal="100" workbookViewId="0">
      <selection activeCell="AD1" sqref="AD1"/>
    </sheetView>
  </sheetViews>
  <sheetFormatPr defaultRowHeight="12.75" x14ac:dyDescent="0.2"/>
  <cols>
    <col min="2" max="2" width="7.7109375" style="2" customWidth="1"/>
    <col min="3" max="3" width="21.7109375" style="63" customWidth="1"/>
    <col min="4" max="4" width="7.7109375" customWidth="1"/>
    <col min="5" max="5" width="4.7109375" customWidth="1"/>
    <col min="6" max="17" width="5.7109375" customWidth="1"/>
    <col min="18" max="23" width="5.28515625" hidden="1" customWidth="1"/>
    <col min="24" max="29" width="5.7109375" customWidth="1"/>
    <col min="31" max="31" width="26.140625" bestFit="1" customWidth="1"/>
    <col min="32" max="32" width="21" bestFit="1" customWidth="1"/>
    <col min="33" max="33" width="11.42578125" bestFit="1" customWidth="1"/>
  </cols>
  <sheetData>
    <row r="1" spans="1:34" ht="21" customHeight="1" thickBot="1" x14ac:dyDescent="0.25">
      <c r="A1" s="627" t="str">
        <f>+'Top 10 Summary'!C2</f>
        <v>Pavers Cave MRA Ulster Championship</v>
      </c>
      <c r="B1" s="628"/>
      <c r="C1" s="628"/>
      <c r="D1" s="426"/>
      <c r="E1" s="427"/>
      <c r="F1" s="600" t="s">
        <v>163</v>
      </c>
      <c r="G1" s="598"/>
      <c r="H1" s="599"/>
      <c r="I1" s="598" t="s">
        <v>106</v>
      </c>
      <c r="J1" s="598"/>
      <c r="K1" s="598"/>
      <c r="L1" s="626" t="s">
        <v>172</v>
      </c>
      <c r="M1" s="626"/>
      <c r="N1" s="626"/>
      <c r="O1" s="598" t="s">
        <v>180</v>
      </c>
      <c r="P1" s="598"/>
      <c r="Q1" s="599"/>
      <c r="R1" s="1"/>
      <c r="S1" s="1"/>
      <c r="T1" s="1"/>
      <c r="U1" s="1"/>
      <c r="V1" s="1"/>
      <c r="W1" s="1"/>
      <c r="X1" s="598" t="s">
        <v>187</v>
      </c>
      <c r="Y1" s="598"/>
      <c r="Z1" s="598"/>
      <c r="AA1" s="600" t="s">
        <v>163</v>
      </c>
      <c r="AB1" s="598"/>
      <c r="AC1" s="599"/>
      <c r="AD1" s="650"/>
      <c r="AE1" s="650"/>
      <c r="AF1" s="650"/>
      <c r="AG1" s="650"/>
      <c r="AH1" s="650"/>
    </row>
    <row r="2" spans="1:34" ht="18" customHeight="1" thickBot="1" x14ac:dyDescent="0.25">
      <c r="A2" s="629"/>
      <c r="B2" s="630"/>
      <c r="C2" s="630"/>
      <c r="D2" s="633" t="s">
        <v>70</v>
      </c>
      <c r="E2" s="620"/>
      <c r="F2" s="614" t="s">
        <v>164</v>
      </c>
      <c r="G2" s="615"/>
      <c r="H2" s="616"/>
      <c r="I2" s="617" t="s">
        <v>165</v>
      </c>
      <c r="J2" s="617"/>
      <c r="K2" s="617"/>
      <c r="L2" s="601" t="s">
        <v>173</v>
      </c>
      <c r="M2" s="601"/>
      <c r="N2" s="601"/>
      <c r="O2" s="601" t="s">
        <v>181</v>
      </c>
      <c r="P2" s="601"/>
      <c r="Q2" s="602"/>
      <c r="R2" s="1"/>
      <c r="S2" s="1"/>
      <c r="T2" s="1"/>
      <c r="U2" s="1"/>
      <c r="V2" s="1"/>
      <c r="W2" s="1"/>
      <c r="X2" s="601" t="s">
        <v>188</v>
      </c>
      <c r="Y2" s="601"/>
      <c r="Z2" s="644"/>
      <c r="AA2" s="603" t="s">
        <v>164</v>
      </c>
      <c r="AB2" s="601"/>
      <c r="AC2" s="602"/>
      <c r="AD2" s="650"/>
      <c r="AE2" s="651"/>
      <c r="AF2" s="650"/>
      <c r="AG2" s="650"/>
      <c r="AH2" s="650"/>
    </row>
    <row r="3" spans="1:34" ht="18" customHeight="1" thickBot="1" x14ac:dyDescent="0.25">
      <c r="A3" s="648" t="str">
        <f>+'Top 10 Summary'!A37</f>
        <v>Automatics</v>
      </c>
      <c r="B3" s="649"/>
      <c r="C3" s="649"/>
      <c r="D3" s="621"/>
      <c r="E3" s="622"/>
      <c r="F3" s="623">
        <v>45731</v>
      </c>
      <c r="G3" s="624"/>
      <c r="H3" s="625"/>
      <c r="I3" s="639">
        <v>45739</v>
      </c>
      <c r="J3" s="604"/>
      <c r="K3" s="604"/>
      <c r="L3" s="604">
        <v>45822</v>
      </c>
      <c r="M3" s="604"/>
      <c r="N3" s="604"/>
      <c r="O3" s="604">
        <v>45876</v>
      </c>
      <c r="P3" s="604"/>
      <c r="Q3" s="605"/>
      <c r="R3" s="634"/>
      <c r="S3" s="609"/>
      <c r="T3" s="610"/>
      <c r="U3" s="609"/>
      <c r="V3" s="609"/>
      <c r="W3" s="611"/>
      <c r="X3" s="604">
        <v>45878</v>
      </c>
      <c r="Y3" s="604"/>
      <c r="Z3" s="645"/>
      <c r="AA3" s="606">
        <v>45920</v>
      </c>
      <c r="AB3" s="604"/>
      <c r="AC3" s="605"/>
      <c r="AD3" s="650"/>
      <c r="AE3" s="650"/>
      <c r="AF3" s="650"/>
      <c r="AG3" s="650"/>
      <c r="AH3" s="650"/>
    </row>
    <row r="4" spans="1:34" ht="18" customHeight="1" thickBot="1" x14ac:dyDescent="0.25">
      <c r="A4" s="205"/>
      <c r="B4" s="271" t="s">
        <v>4</v>
      </c>
      <c r="C4" s="430" t="s">
        <v>0</v>
      </c>
      <c r="D4" s="281" t="s">
        <v>1</v>
      </c>
      <c r="E4" s="282" t="s">
        <v>5</v>
      </c>
      <c r="F4" s="283" t="s">
        <v>2</v>
      </c>
      <c r="G4" s="283" t="s">
        <v>3</v>
      </c>
      <c r="H4" s="284" t="s">
        <v>11</v>
      </c>
      <c r="I4" s="212" t="s">
        <v>2</v>
      </c>
      <c r="J4" s="213" t="s">
        <v>3</v>
      </c>
      <c r="K4" s="214" t="s">
        <v>11</v>
      </c>
      <c r="L4" s="213" t="s">
        <v>2</v>
      </c>
      <c r="M4" s="213" t="s">
        <v>3</v>
      </c>
      <c r="N4" s="215" t="s">
        <v>11</v>
      </c>
      <c r="O4" s="212" t="s">
        <v>2</v>
      </c>
      <c r="P4" s="213" t="s">
        <v>3</v>
      </c>
      <c r="Q4" s="214" t="s">
        <v>11</v>
      </c>
      <c r="R4" s="16" t="s">
        <v>2</v>
      </c>
      <c r="S4" s="16" t="s">
        <v>3</v>
      </c>
      <c r="T4" s="17" t="s">
        <v>11</v>
      </c>
      <c r="U4" s="15" t="s">
        <v>2</v>
      </c>
      <c r="V4" s="16" t="s">
        <v>3</v>
      </c>
      <c r="W4" s="22" t="s">
        <v>11</v>
      </c>
      <c r="X4" s="212" t="s">
        <v>2</v>
      </c>
      <c r="Y4" s="213" t="s">
        <v>3</v>
      </c>
      <c r="Z4" s="550" t="s">
        <v>11</v>
      </c>
      <c r="AA4" s="212" t="s">
        <v>2</v>
      </c>
      <c r="AB4" s="213" t="s">
        <v>3</v>
      </c>
      <c r="AC4" s="214" t="s">
        <v>11</v>
      </c>
      <c r="AD4" s="650"/>
      <c r="AE4" s="650"/>
      <c r="AF4" s="650"/>
      <c r="AG4" s="650"/>
      <c r="AH4" s="650"/>
    </row>
    <row r="5" spans="1:34" ht="17.100000000000001" customHeight="1" thickBot="1" x14ac:dyDescent="0.25">
      <c r="A5" s="216">
        <v>1</v>
      </c>
      <c r="B5" s="698">
        <v>234</v>
      </c>
      <c r="C5" s="698" t="s">
        <v>92</v>
      </c>
      <c r="D5" s="417">
        <f>SUM(F5:AC5)</f>
        <v>337</v>
      </c>
      <c r="E5" s="417">
        <v>0</v>
      </c>
      <c r="F5" s="302">
        <v>20</v>
      </c>
      <c r="G5" s="304">
        <v>18</v>
      </c>
      <c r="H5" s="305">
        <v>20</v>
      </c>
      <c r="I5" s="679"/>
      <c r="J5" s="304">
        <v>20</v>
      </c>
      <c r="K5" s="305">
        <v>20</v>
      </c>
      <c r="L5" s="302">
        <v>20</v>
      </c>
      <c r="M5" s="304">
        <v>20</v>
      </c>
      <c r="N5" s="305">
        <v>25</v>
      </c>
      <c r="O5" s="302">
        <v>22</v>
      </c>
      <c r="P5" s="304">
        <v>22</v>
      </c>
      <c r="Q5" s="305">
        <v>22</v>
      </c>
      <c r="R5" s="50"/>
      <c r="S5" s="27"/>
      <c r="T5" s="41"/>
      <c r="U5" s="9"/>
      <c r="V5" s="6"/>
      <c r="W5" s="509"/>
      <c r="X5" s="302">
        <v>25</v>
      </c>
      <c r="Y5" s="304">
        <v>25</v>
      </c>
      <c r="Z5" s="303">
        <v>20</v>
      </c>
      <c r="AA5" s="308">
        <v>18</v>
      </c>
      <c r="AB5" s="308">
        <v>20</v>
      </c>
      <c r="AC5" s="655"/>
      <c r="AD5" s="652"/>
      <c r="AE5" s="655" t="s">
        <v>209</v>
      </c>
      <c r="AF5" s="652"/>
      <c r="AG5" s="650"/>
      <c r="AH5" s="650"/>
    </row>
    <row r="6" spans="1:34" ht="17.100000000000001" customHeight="1" thickBot="1" x14ac:dyDescent="0.25">
      <c r="A6" s="217">
        <v>2</v>
      </c>
      <c r="B6" s="699">
        <v>666</v>
      </c>
      <c r="C6" s="699" t="s">
        <v>94</v>
      </c>
      <c r="D6" s="417">
        <f>SUM(F6:AC6)</f>
        <v>325</v>
      </c>
      <c r="E6" s="418">
        <f>SUM(D5-D6)</f>
        <v>12</v>
      </c>
      <c r="F6" s="681"/>
      <c r="G6" s="308">
        <v>16</v>
      </c>
      <c r="H6" s="309">
        <v>15</v>
      </c>
      <c r="I6" s="306">
        <v>22</v>
      </c>
      <c r="J6" s="655"/>
      <c r="K6" s="309">
        <v>22</v>
      </c>
      <c r="L6" s="306">
        <v>18</v>
      </c>
      <c r="M6" s="308">
        <v>18</v>
      </c>
      <c r="N6" s="309">
        <v>20</v>
      </c>
      <c r="O6" s="306">
        <v>16</v>
      </c>
      <c r="P6" s="308">
        <v>16</v>
      </c>
      <c r="Q6" s="309">
        <v>18</v>
      </c>
      <c r="R6" s="9"/>
      <c r="S6" s="6"/>
      <c r="T6" s="18"/>
      <c r="U6" s="9"/>
      <c r="V6" s="6"/>
      <c r="W6" s="509"/>
      <c r="X6" s="306">
        <v>22</v>
      </c>
      <c r="Y6" s="308">
        <v>22</v>
      </c>
      <c r="Z6" s="307">
        <v>25</v>
      </c>
      <c r="AA6" s="308">
        <v>25</v>
      </c>
      <c r="AB6" s="308">
        <v>25</v>
      </c>
      <c r="AC6" s="308">
        <v>25</v>
      </c>
      <c r="AD6" s="652"/>
      <c r="AE6" s="652"/>
      <c r="AF6" s="652"/>
      <c r="AG6" s="650"/>
      <c r="AH6" s="650"/>
    </row>
    <row r="7" spans="1:34" ht="17.100000000000001" customHeight="1" thickBot="1" x14ac:dyDescent="0.25">
      <c r="A7" s="217">
        <v>3</v>
      </c>
      <c r="B7" s="699">
        <v>17</v>
      </c>
      <c r="C7" s="699" t="s">
        <v>81</v>
      </c>
      <c r="D7" s="417">
        <f>SUM(F7:AC7)</f>
        <v>324</v>
      </c>
      <c r="E7" s="418">
        <f>SUM(D6-D7)</f>
        <v>1</v>
      </c>
      <c r="F7" s="306">
        <v>22</v>
      </c>
      <c r="G7" s="308">
        <v>22</v>
      </c>
      <c r="H7" s="309">
        <v>22</v>
      </c>
      <c r="I7" s="306">
        <v>20</v>
      </c>
      <c r="J7" s="308">
        <v>25</v>
      </c>
      <c r="K7" s="309">
        <v>18</v>
      </c>
      <c r="L7" s="306">
        <v>22</v>
      </c>
      <c r="M7" s="308">
        <v>22</v>
      </c>
      <c r="N7" s="309">
        <v>18</v>
      </c>
      <c r="O7" s="306">
        <v>14</v>
      </c>
      <c r="P7" s="655"/>
      <c r="Q7" s="680"/>
      <c r="R7" s="9"/>
      <c r="S7" s="6"/>
      <c r="T7" s="18"/>
      <c r="U7" s="9"/>
      <c r="V7" s="6"/>
      <c r="W7" s="509"/>
      <c r="X7" s="306">
        <v>15</v>
      </c>
      <c r="Y7" s="308">
        <v>20</v>
      </c>
      <c r="Z7" s="307">
        <v>18</v>
      </c>
      <c r="AA7" s="308">
        <v>22</v>
      </c>
      <c r="AB7" s="308">
        <v>22</v>
      </c>
      <c r="AC7" s="308">
        <v>22</v>
      </c>
      <c r="AD7" s="652"/>
      <c r="AE7" s="652"/>
      <c r="AF7" s="652"/>
      <c r="AG7" s="650"/>
      <c r="AH7" s="650"/>
    </row>
    <row r="8" spans="1:34" ht="17.100000000000001" customHeight="1" thickBot="1" x14ac:dyDescent="0.25">
      <c r="A8" s="217">
        <v>4</v>
      </c>
      <c r="B8" s="699">
        <v>23</v>
      </c>
      <c r="C8" s="699" t="s">
        <v>14</v>
      </c>
      <c r="D8" s="417">
        <f>SUM(F8:AC8)</f>
        <v>308</v>
      </c>
      <c r="E8" s="418">
        <f>SUM(D7-D8)</f>
        <v>16</v>
      </c>
      <c r="F8" s="306">
        <v>18</v>
      </c>
      <c r="G8" s="655"/>
      <c r="H8" s="309">
        <v>16</v>
      </c>
      <c r="I8" s="306">
        <v>25</v>
      </c>
      <c r="J8" s="308">
        <v>15</v>
      </c>
      <c r="K8" s="680"/>
      <c r="L8" s="306">
        <v>25</v>
      </c>
      <c r="M8" s="308">
        <v>25</v>
      </c>
      <c r="N8" s="309">
        <v>22</v>
      </c>
      <c r="O8" s="306">
        <v>18</v>
      </c>
      <c r="P8" s="308">
        <v>20</v>
      </c>
      <c r="Q8" s="309">
        <v>14</v>
      </c>
      <c r="R8" s="9"/>
      <c r="S8" s="6"/>
      <c r="T8" s="18"/>
      <c r="U8" s="9"/>
      <c r="V8" s="6"/>
      <c r="W8" s="509"/>
      <c r="X8" s="306">
        <v>20</v>
      </c>
      <c r="Y8" s="308">
        <v>18</v>
      </c>
      <c r="Z8" s="307">
        <v>22</v>
      </c>
      <c r="AA8" s="308">
        <v>16</v>
      </c>
      <c r="AB8" s="308">
        <v>16</v>
      </c>
      <c r="AC8" s="308">
        <v>18</v>
      </c>
      <c r="AD8" s="652"/>
      <c r="AE8" s="652"/>
      <c r="AF8" s="652"/>
      <c r="AG8" s="650"/>
      <c r="AH8" s="650"/>
    </row>
    <row r="9" spans="1:34" ht="17.100000000000001" customHeight="1" thickBot="1" x14ac:dyDescent="0.25">
      <c r="A9" s="218">
        <v>5</v>
      </c>
      <c r="B9" s="700">
        <v>34</v>
      </c>
      <c r="C9" s="700" t="s">
        <v>93</v>
      </c>
      <c r="D9" s="417">
        <f>SUM(F9:AC9)</f>
        <v>256</v>
      </c>
      <c r="E9" s="420">
        <f>SUM(D8-D9)</f>
        <v>52</v>
      </c>
      <c r="F9" s="696"/>
      <c r="G9" s="318">
        <v>20</v>
      </c>
      <c r="H9" s="321">
        <v>18</v>
      </c>
      <c r="I9" s="320">
        <v>14</v>
      </c>
      <c r="J9" s="318">
        <v>18</v>
      </c>
      <c r="K9" s="321">
        <v>25</v>
      </c>
      <c r="L9" s="310">
        <v>14</v>
      </c>
      <c r="M9" s="312">
        <v>16</v>
      </c>
      <c r="N9" s="313">
        <v>13</v>
      </c>
      <c r="O9" s="306">
        <v>13</v>
      </c>
      <c r="P9" s="308">
        <v>11</v>
      </c>
      <c r="Q9" s="309">
        <v>12</v>
      </c>
      <c r="R9" s="9"/>
      <c r="S9" s="6"/>
      <c r="T9" s="18"/>
      <c r="U9" s="9"/>
      <c r="V9" s="6"/>
      <c r="W9" s="509"/>
      <c r="X9" s="310">
        <v>13</v>
      </c>
      <c r="Y9" s="682"/>
      <c r="Z9" s="311">
        <v>11</v>
      </c>
      <c r="AA9" s="308">
        <v>20</v>
      </c>
      <c r="AB9" s="308">
        <v>18</v>
      </c>
      <c r="AC9" s="308">
        <v>20</v>
      </c>
      <c r="AD9" s="652"/>
      <c r="AE9" s="652"/>
      <c r="AF9" s="652"/>
      <c r="AG9" s="650"/>
      <c r="AH9" s="650"/>
    </row>
    <row r="10" spans="1:34" ht="17.100000000000001" customHeight="1" thickBot="1" x14ac:dyDescent="0.25">
      <c r="A10" s="219">
        <v>6</v>
      </c>
      <c r="B10" s="701">
        <v>18</v>
      </c>
      <c r="C10" s="701" t="s">
        <v>98</v>
      </c>
      <c r="D10" s="417">
        <f>SUM(F10:AC10)</f>
        <v>224</v>
      </c>
      <c r="E10" s="425">
        <f>SUM(D9-D10)</f>
        <v>32</v>
      </c>
      <c r="F10" s="302">
        <v>13</v>
      </c>
      <c r="G10" s="684"/>
      <c r="H10" s="305">
        <v>12</v>
      </c>
      <c r="I10" s="302">
        <v>13</v>
      </c>
      <c r="J10" s="304">
        <v>13</v>
      </c>
      <c r="K10" s="305">
        <v>11</v>
      </c>
      <c r="L10" s="697"/>
      <c r="M10" s="314">
        <v>14</v>
      </c>
      <c r="N10" s="317">
        <v>16</v>
      </c>
      <c r="O10" s="306">
        <v>11</v>
      </c>
      <c r="P10" s="308">
        <v>13</v>
      </c>
      <c r="Q10" s="309">
        <v>15</v>
      </c>
      <c r="R10" s="9"/>
      <c r="S10" s="6"/>
      <c r="T10" s="18"/>
      <c r="U10" s="9"/>
      <c r="V10" s="6"/>
      <c r="W10" s="509"/>
      <c r="X10" s="302">
        <v>16</v>
      </c>
      <c r="Y10" s="304">
        <v>16</v>
      </c>
      <c r="Z10" s="303">
        <v>15</v>
      </c>
      <c r="AA10" s="308">
        <v>15</v>
      </c>
      <c r="AB10" s="308">
        <v>15</v>
      </c>
      <c r="AC10" s="308">
        <v>16</v>
      </c>
      <c r="AD10" s="652"/>
      <c r="AE10" s="652"/>
      <c r="AF10" s="652"/>
      <c r="AG10" s="650"/>
      <c r="AH10" s="650"/>
    </row>
    <row r="11" spans="1:34" ht="17.100000000000001" customHeight="1" thickBot="1" x14ac:dyDescent="0.25">
      <c r="A11" s="217">
        <v>7</v>
      </c>
      <c r="B11" s="699">
        <v>194</v>
      </c>
      <c r="C11" s="699" t="s">
        <v>95</v>
      </c>
      <c r="D11" s="417">
        <f>SUM(F11:AC11)</f>
        <v>218</v>
      </c>
      <c r="E11" s="419">
        <f>SUM(D10-D11)</f>
        <v>6</v>
      </c>
      <c r="F11" s="306">
        <v>16</v>
      </c>
      <c r="G11" s="308">
        <v>15</v>
      </c>
      <c r="H11" s="309">
        <v>14</v>
      </c>
      <c r="I11" s="306">
        <v>18</v>
      </c>
      <c r="J11" s="308">
        <v>22</v>
      </c>
      <c r="K11" s="309">
        <v>15</v>
      </c>
      <c r="L11" s="306">
        <v>15</v>
      </c>
      <c r="M11" s="308">
        <v>13</v>
      </c>
      <c r="N11" s="309">
        <v>14</v>
      </c>
      <c r="O11" s="306">
        <v>20</v>
      </c>
      <c r="P11" s="308">
        <v>18</v>
      </c>
      <c r="Q11" s="309">
        <v>20</v>
      </c>
      <c r="R11" s="9"/>
      <c r="S11" s="6"/>
      <c r="T11" s="18"/>
      <c r="U11" s="9"/>
      <c r="V11" s="6"/>
      <c r="W11" s="509"/>
      <c r="X11" s="306">
        <v>18</v>
      </c>
      <c r="Y11" s="655"/>
      <c r="Z11" s="692"/>
      <c r="AA11" s="308"/>
      <c r="AB11" s="308"/>
      <c r="AC11" s="308"/>
      <c r="AD11" s="652"/>
      <c r="AE11" s="652"/>
      <c r="AF11" s="652"/>
      <c r="AG11" s="650"/>
      <c r="AH11" s="650"/>
    </row>
    <row r="12" spans="1:34" ht="17.100000000000001" customHeight="1" thickBot="1" x14ac:dyDescent="0.25">
      <c r="A12" s="217">
        <v>8</v>
      </c>
      <c r="B12" s="699">
        <v>166</v>
      </c>
      <c r="C12" s="699" t="s">
        <v>96</v>
      </c>
      <c r="D12" s="417">
        <f>SUM(F12:AC12)</f>
        <v>194</v>
      </c>
      <c r="E12" s="419">
        <f>SUM(D11-D12)</f>
        <v>24</v>
      </c>
      <c r="F12" s="306">
        <v>15</v>
      </c>
      <c r="G12" s="308">
        <v>14</v>
      </c>
      <c r="H12" s="680"/>
      <c r="I12" s="681"/>
      <c r="J12" s="308">
        <v>16</v>
      </c>
      <c r="K12" s="309">
        <v>16</v>
      </c>
      <c r="L12" s="276"/>
      <c r="M12" s="273"/>
      <c r="N12" s="277"/>
      <c r="O12" s="306">
        <v>15</v>
      </c>
      <c r="P12" s="308">
        <v>15</v>
      </c>
      <c r="Q12" s="309">
        <v>16</v>
      </c>
      <c r="R12" s="9"/>
      <c r="S12" s="6"/>
      <c r="T12" s="18"/>
      <c r="U12" s="9"/>
      <c r="V12" s="6"/>
      <c r="W12" s="509"/>
      <c r="X12" s="306">
        <v>14</v>
      </c>
      <c r="Y12" s="308">
        <v>15</v>
      </c>
      <c r="Z12" s="307">
        <v>16</v>
      </c>
      <c r="AA12" s="308">
        <v>14</v>
      </c>
      <c r="AB12" s="308">
        <v>14</v>
      </c>
      <c r="AC12" s="308">
        <v>14</v>
      </c>
      <c r="AD12" s="652"/>
      <c r="AE12" s="652"/>
      <c r="AF12" s="652"/>
      <c r="AG12" s="650"/>
      <c r="AH12" s="650"/>
    </row>
    <row r="13" spans="1:34" ht="17.100000000000001" customHeight="1" thickBot="1" x14ac:dyDescent="0.25">
      <c r="A13" s="217">
        <v>9</v>
      </c>
      <c r="B13" s="699">
        <v>10</v>
      </c>
      <c r="C13" s="699" t="s">
        <v>97</v>
      </c>
      <c r="D13" s="417">
        <f>SUM(F13:AC13)</f>
        <v>120</v>
      </c>
      <c r="E13" s="419">
        <f>SUM(D12-D13)</f>
        <v>74</v>
      </c>
      <c r="F13" s="306">
        <v>11</v>
      </c>
      <c r="G13" s="308">
        <v>12</v>
      </c>
      <c r="H13" s="309">
        <v>13</v>
      </c>
      <c r="I13" s="306">
        <v>11</v>
      </c>
      <c r="J13" s="655"/>
      <c r="K13" s="680"/>
      <c r="L13" s="278"/>
      <c r="M13" s="273"/>
      <c r="N13" s="277"/>
      <c r="O13" s="306">
        <v>10</v>
      </c>
      <c r="P13" s="308">
        <v>14</v>
      </c>
      <c r="Q13" s="309">
        <v>13</v>
      </c>
      <c r="R13" s="9"/>
      <c r="S13" s="6"/>
      <c r="T13" s="18"/>
      <c r="U13" s="9"/>
      <c r="V13" s="6"/>
      <c r="W13" s="509"/>
      <c r="X13" s="306">
        <v>12</v>
      </c>
      <c r="Y13" s="308">
        <v>11</v>
      </c>
      <c r="Z13" s="307">
        <v>13</v>
      </c>
      <c r="AA13" s="308"/>
      <c r="AB13" s="308"/>
      <c r="AC13" s="308"/>
      <c r="AD13" s="652"/>
      <c r="AE13" s="652"/>
      <c r="AF13" s="652"/>
      <c r="AG13" s="650"/>
      <c r="AH13" s="650"/>
    </row>
    <row r="14" spans="1:34" ht="17.100000000000001" customHeight="1" thickBot="1" x14ac:dyDescent="0.25">
      <c r="A14" s="218">
        <v>10</v>
      </c>
      <c r="B14" s="700">
        <v>340</v>
      </c>
      <c r="C14" s="700" t="s">
        <v>91</v>
      </c>
      <c r="D14" s="417">
        <f>SUM(F14:AC14)</f>
        <v>100</v>
      </c>
      <c r="E14" s="423">
        <f>SUM(D13-D14)</f>
        <v>20</v>
      </c>
      <c r="F14" s="310">
        <v>25</v>
      </c>
      <c r="G14" s="682"/>
      <c r="H14" s="686"/>
      <c r="I14" s="280"/>
      <c r="J14" s="360"/>
      <c r="K14" s="547"/>
      <c r="L14" s="280"/>
      <c r="M14" s="360"/>
      <c r="N14" s="547"/>
      <c r="O14" s="310">
        <v>25</v>
      </c>
      <c r="P14" s="312">
        <v>25</v>
      </c>
      <c r="Q14" s="313">
        <v>25</v>
      </c>
      <c r="R14" s="9"/>
      <c r="S14" s="6"/>
      <c r="T14" s="18"/>
      <c r="U14" s="9"/>
      <c r="V14" s="6"/>
      <c r="W14" s="509"/>
      <c r="X14" s="310"/>
      <c r="Y14" s="312"/>
      <c r="Z14" s="311"/>
      <c r="AA14" s="308"/>
      <c r="AB14" s="308"/>
      <c r="AC14" s="308"/>
      <c r="AD14" s="652"/>
      <c r="AE14" s="652"/>
      <c r="AF14" s="652"/>
      <c r="AG14" s="650"/>
      <c r="AH14" s="650"/>
    </row>
    <row r="15" spans="1:34" ht="17.100000000000001" customHeight="1" thickBot="1" x14ac:dyDescent="0.25">
      <c r="A15" s="216">
        <v>11</v>
      </c>
      <c r="B15" s="421">
        <v>3</v>
      </c>
      <c r="C15" s="421" t="s">
        <v>174</v>
      </c>
      <c r="D15" s="417">
        <f>SUM(F15:AC15)</f>
        <v>88</v>
      </c>
      <c r="E15" s="422">
        <f>SUM(D14-D15)</f>
        <v>12</v>
      </c>
      <c r="F15" s="352"/>
      <c r="G15" s="329"/>
      <c r="H15" s="330"/>
      <c r="I15" s="352"/>
      <c r="J15" s="329"/>
      <c r="K15" s="366"/>
      <c r="L15" s="316">
        <v>13</v>
      </c>
      <c r="M15" s="314">
        <v>11</v>
      </c>
      <c r="N15" s="317">
        <v>12</v>
      </c>
      <c r="O15" s="302">
        <v>12</v>
      </c>
      <c r="P15" s="304">
        <v>12</v>
      </c>
      <c r="Q15" s="687"/>
      <c r="R15" s="688"/>
      <c r="S15" s="689"/>
      <c r="T15" s="690"/>
      <c r="U15" s="688"/>
      <c r="V15" s="689"/>
      <c r="W15" s="691"/>
      <c r="X15" s="679"/>
      <c r="Y15" s="304">
        <v>14</v>
      </c>
      <c r="Z15" s="303">
        <v>14</v>
      </c>
      <c r="AA15" s="273"/>
      <c r="AB15" s="273"/>
      <c r="AC15" s="512"/>
      <c r="AD15" s="650"/>
      <c r="AE15" s="650"/>
      <c r="AF15" s="650"/>
      <c r="AG15" s="650"/>
      <c r="AH15" s="650"/>
    </row>
    <row r="16" spans="1:34" ht="17.100000000000001" customHeight="1" thickBot="1" x14ac:dyDescent="0.25">
      <c r="A16" s="217">
        <v>12</v>
      </c>
      <c r="B16" s="385">
        <v>318</v>
      </c>
      <c r="C16" s="385" t="s">
        <v>101</v>
      </c>
      <c r="D16" s="417">
        <f>SUM(F16:AC16)</f>
        <v>69</v>
      </c>
      <c r="E16" s="147">
        <f>SUM(D15-D16)</f>
        <v>19</v>
      </c>
      <c r="F16" s="681"/>
      <c r="G16" s="308">
        <v>8</v>
      </c>
      <c r="H16" s="680"/>
      <c r="I16" s="306">
        <v>12</v>
      </c>
      <c r="J16" s="308">
        <v>10</v>
      </c>
      <c r="K16" s="307">
        <v>10</v>
      </c>
      <c r="L16" s="276"/>
      <c r="M16" s="273"/>
      <c r="N16" s="277"/>
      <c r="O16" s="306">
        <v>9</v>
      </c>
      <c r="P16" s="308">
        <v>10</v>
      </c>
      <c r="Q16" s="309">
        <v>10</v>
      </c>
      <c r="R16" s="9"/>
      <c r="S16" s="6"/>
      <c r="T16" s="18"/>
      <c r="U16" s="9"/>
      <c r="V16" s="6"/>
      <c r="W16" s="509"/>
      <c r="X16" s="306"/>
      <c r="Y16" s="308"/>
      <c r="Z16" s="307"/>
      <c r="AA16" s="308"/>
      <c r="AB16" s="308"/>
      <c r="AC16" s="308"/>
      <c r="AD16" s="650"/>
      <c r="AE16" s="650"/>
      <c r="AF16" s="650"/>
      <c r="AG16" s="650"/>
      <c r="AH16" s="650"/>
    </row>
    <row r="17" spans="1:34" ht="17.100000000000001" customHeight="1" thickBot="1" x14ac:dyDescent="0.25">
      <c r="A17" s="217">
        <v>13</v>
      </c>
      <c r="B17" s="385">
        <v>126</v>
      </c>
      <c r="C17" s="385" t="s">
        <v>166</v>
      </c>
      <c r="D17" s="417">
        <f>SUM(F17:AC17)</f>
        <v>61</v>
      </c>
      <c r="E17" s="147">
        <f>SUM(D16-D17)</f>
        <v>8</v>
      </c>
      <c r="F17" s="278"/>
      <c r="G17" s="274"/>
      <c r="H17" s="279"/>
      <c r="I17" s="306">
        <v>15</v>
      </c>
      <c r="J17" s="655"/>
      <c r="K17" s="692"/>
      <c r="L17" s="674">
        <v>16</v>
      </c>
      <c r="M17" s="561">
        <v>15</v>
      </c>
      <c r="N17" s="678">
        <v>15</v>
      </c>
      <c r="O17" s="276"/>
      <c r="P17" s="273"/>
      <c r="Q17" s="416"/>
      <c r="R17" s="9"/>
      <c r="S17" s="6"/>
      <c r="T17" s="18"/>
      <c r="U17" s="9"/>
      <c r="V17" s="6"/>
      <c r="W17" s="509"/>
      <c r="X17" s="276"/>
      <c r="Y17" s="273"/>
      <c r="Z17" s="555"/>
      <c r="AA17" s="308"/>
      <c r="AB17" s="308"/>
      <c r="AC17" s="308"/>
      <c r="AD17" s="650"/>
      <c r="AE17" s="650"/>
      <c r="AF17" s="650"/>
      <c r="AG17" s="650"/>
      <c r="AH17" s="650"/>
    </row>
    <row r="18" spans="1:34" ht="17.100000000000001" customHeight="1" thickBot="1" x14ac:dyDescent="0.25">
      <c r="A18" s="217">
        <v>14</v>
      </c>
      <c r="B18" s="385">
        <v>81</v>
      </c>
      <c r="C18" s="385" t="s">
        <v>100</v>
      </c>
      <c r="D18" s="417">
        <f>SUM(F18:AC18)</f>
        <v>59</v>
      </c>
      <c r="E18" s="147">
        <f>SUM(D17-D18)</f>
        <v>2</v>
      </c>
      <c r="F18" s="306">
        <v>9</v>
      </c>
      <c r="G18" s="308">
        <v>9</v>
      </c>
      <c r="H18" s="309">
        <v>9</v>
      </c>
      <c r="I18" s="306">
        <v>10</v>
      </c>
      <c r="J18" s="655"/>
      <c r="K18" s="692"/>
      <c r="L18" s="276"/>
      <c r="M18" s="274"/>
      <c r="N18" s="279"/>
      <c r="O18" s="276"/>
      <c r="P18" s="273"/>
      <c r="Q18" s="416"/>
      <c r="R18" s="28"/>
      <c r="S18" s="13"/>
      <c r="T18" s="24"/>
      <c r="U18" s="28"/>
      <c r="V18" s="13"/>
      <c r="W18" s="33"/>
      <c r="X18" s="306">
        <v>10</v>
      </c>
      <c r="Y18" s="308">
        <v>12</v>
      </c>
      <c r="Z18" s="307" t="s">
        <v>6</v>
      </c>
      <c r="AA18" s="273"/>
      <c r="AB18" s="273"/>
      <c r="AC18" s="512"/>
      <c r="AD18" s="650"/>
      <c r="AE18" s="650"/>
      <c r="AF18" s="650"/>
      <c r="AG18" s="650"/>
      <c r="AH18" s="650"/>
    </row>
    <row r="19" spans="1:34" ht="17.100000000000001" customHeight="1" thickBot="1" x14ac:dyDescent="0.25">
      <c r="A19" s="218">
        <v>15</v>
      </c>
      <c r="B19" s="385">
        <v>55</v>
      </c>
      <c r="C19" s="385" t="s">
        <v>192</v>
      </c>
      <c r="D19" s="417">
        <f>SUM(F19:AC19)</f>
        <v>46</v>
      </c>
      <c r="E19" s="147">
        <f>SUM(D18-D19)</f>
        <v>13</v>
      </c>
      <c r="F19" s="47"/>
      <c r="G19" s="48"/>
      <c r="H19" s="49"/>
      <c r="I19" s="133"/>
      <c r="J19" s="134"/>
      <c r="K19" s="132"/>
      <c r="L19" s="47"/>
      <c r="M19" s="48"/>
      <c r="N19" s="49"/>
      <c r="O19" s="299"/>
      <c r="P19" s="300"/>
      <c r="Q19" s="301"/>
      <c r="R19" s="9"/>
      <c r="S19" s="6"/>
      <c r="T19" s="18"/>
      <c r="U19" s="28"/>
      <c r="V19" s="13"/>
      <c r="W19" s="33"/>
      <c r="X19" s="695"/>
      <c r="Y19" s="312">
        <v>10</v>
      </c>
      <c r="Z19" s="311">
        <v>10</v>
      </c>
      <c r="AA19" s="655"/>
      <c r="AB19" s="308">
        <v>13</v>
      </c>
      <c r="AC19" s="308">
        <v>13</v>
      </c>
      <c r="AD19" s="650"/>
      <c r="AE19" s="650"/>
      <c r="AF19" s="650"/>
      <c r="AG19" s="650"/>
      <c r="AH19" s="650"/>
    </row>
    <row r="20" spans="1:34" ht="17.100000000000001" customHeight="1" thickBot="1" x14ac:dyDescent="0.25">
      <c r="A20" s="219">
        <v>16</v>
      </c>
      <c r="B20" s="385">
        <v>56</v>
      </c>
      <c r="C20" s="385" t="s">
        <v>99</v>
      </c>
      <c r="D20" s="417">
        <f>SUM(F20:AC20)</f>
        <v>45</v>
      </c>
      <c r="E20" s="147">
        <f>SUM(D19-D20)</f>
        <v>1</v>
      </c>
      <c r="F20" s="316">
        <v>12</v>
      </c>
      <c r="G20" s="314">
        <v>10</v>
      </c>
      <c r="H20" s="694"/>
      <c r="I20" s="697"/>
      <c r="J20" s="314">
        <v>11</v>
      </c>
      <c r="K20" s="315">
        <v>12</v>
      </c>
      <c r="L20" s="361"/>
      <c r="M20" s="329"/>
      <c r="N20" s="330"/>
      <c r="O20" s="352"/>
      <c r="P20" s="329"/>
      <c r="Q20" s="330"/>
      <c r="R20" s="28"/>
      <c r="S20" s="13"/>
      <c r="T20" s="24"/>
      <c r="U20" s="28"/>
      <c r="V20" s="13"/>
      <c r="W20" s="33"/>
      <c r="X20" s="322"/>
      <c r="Y20" s="323"/>
      <c r="Z20" s="363"/>
      <c r="AA20" s="274"/>
      <c r="AB20" s="274"/>
      <c r="AC20" s="274"/>
    </row>
    <row r="21" spans="1:34" ht="17.100000000000001" customHeight="1" thickBot="1" x14ac:dyDescent="0.25">
      <c r="A21" s="217">
        <v>17</v>
      </c>
      <c r="B21" s="385">
        <v>100</v>
      </c>
      <c r="C21" s="385" t="s">
        <v>103</v>
      </c>
      <c r="D21" s="417">
        <f>SUM(F21:AC21)</f>
        <v>26</v>
      </c>
      <c r="E21" s="147">
        <f>SUM(D20-D21)</f>
        <v>19</v>
      </c>
      <c r="F21" s="306" t="s">
        <v>6</v>
      </c>
      <c r="G21" s="308" t="s">
        <v>6</v>
      </c>
      <c r="H21" s="309" t="s">
        <v>6</v>
      </c>
      <c r="I21" s="276"/>
      <c r="J21" s="273"/>
      <c r="K21" s="143"/>
      <c r="L21" s="276"/>
      <c r="M21" s="274"/>
      <c r="N21" s="279"/>
      <c r="O21" s="278"/>
      <c r="P21" s="274"/>
      <c r="Q21" s="279"/>
      <c r="R21" s="28"/>
      <c r="S21" s="13"/>
      <c r="T21" s="24"/>
      <c r="U21" s="28"/>
      <c r="V21" s="13"/>
      <c r="W21" s="33"/>
      <c r="X21" s="306">
        <v>8</v>
      </c>
      <c r="Y21" s="308">
        <v>9</v>
      </c>
      <c r="Z21" s="307">
        <v>9</v>
      </c>
      <c r="AA21" s="655"/>
      <c r="AB21" s="655"/>
      <c r="AC21" s="308" t="s">
        <v>6</v>
      </c>
    </row>
    <row r="22" spans="1:34" ht="17.100000000000001" customHeight="1" thickBot="1" x14ac:dyDescent="0.25">
      <c r="A22" s="217">
        <v>18</v>
      </c>
      <c r="B22" s="385" t="s">
        <v>176</v>
      </c>
      <c r="C22" s="153" t="s">
        <v>175</v>
      </c>
      <c r="D22" s="417">
        <f>SUM(F22:AC22)</f>
        <v>12</v>
      </c>
      <c r="E22" s="147">
        <f>SUM(D21-D22)</f>
        <v>14</v>
      </c>
      <c r="F22" s="278"/>
      <c r="G22" s="274"/>
      <c r="H22" s="279"/>
      <c r="I22" s="128"/>
      <c r="J22" s="129"/>
      <c r="K22" s="127"/>
      <c r="L22" s="306">
        <v>12</v>
      </c>
      <c r="M22" s="655"/>
      <c r="N22" s="680"/>
      <c r="O22" s="276"/>
      <c r="P22" s="273"/>
      <c r="Q22" s="416"/>
      <c r="R22" s="28"/>
      <c r="S22" s="13"/>
      <c r="T22" s="24"/>
      <c r="U22" s="28"/>
      <c r="V22" s="13"/>
      <c r="W22" s="33"/>
      <c r="X22" s="276"/>
      <c r="Y22" s="273"/>
      <c r="Z22" s="555"/>
      <c r="AA22" s="273"/>
      <c r="AB22" s="273"/>
      <c r="AC22" s="512"/>
    </row>
    <row r="23" spans="1:34" ht="17.100000000000001" customHeight="1" thickBot="1" x14ac:dyDescent="0.25">
      <c r="A23" s="217">
        <v>19</v>
      </c>
      <c r="B23" s="385">
        <v>24</v>
      </c>
      <c r="C23" s="385" t="s">
        <v>193</v>
      </c>
      <c r="D23" s="417">
        <f>SUM(F23:AC23)</f>
        <v>8</v>
      </c>
      <c r="E23" s="147">
        <f>SUM(D22-D23)</f>
        <v>4</v>
      </c>
      <c r="F23" s="128"/>
      <c r="G23" s="129"/>
      <c r="H23" s="130"/>
      <c r="I23" s="128"/>
      <c r="J23" s="129"/>
      <c r="K23" s="127"/>
      <c r="L23" s="23"/>
      <c r="M23" s="13"/>
      <c r="N23" s="24"/>
      <c r="O23" s="278"/>
      <c r="P23" s="274"/>
      <c r="Q23" s="279"/>
      <c r="R23" s="9"/>
      <c r="S23" s="6"/>
      <c r="T23" s="18"/>
      <c r="U23" s="28"/>
      <c r="V23" s="13"/>
      <c r="W23" s="33"/>
      <c r="X23" s="681"/>
      <c r="Y23" s="655"/>
      <c r="Z23" s="307">
        <v>8</v>
      </c>
      <c r="AA23" s="274"/>
      <c r="AB23" s="274"/>
      <c r="AC23" s="274"/>
    </row>
    <row r="24" spans="1:34" ht="17.100000000000001" customHeight="1" thickBot="1" x14ac:dyDescent="0.25">
      <c r="A24" s="218">
        <v>20</v>
      </c>
      <c r="B24" s="428">
        <v>77</v>
      </c>
      <c r="C24" s="428" t="s">
        <v>194</v>
      </c>
      <c r="D24" s="417">
        <f>SUM(F24:AC24)</f>
        <v>7</v>
      </c>
      <c r="E24" s="429">
        <f>SUM(D23-D24)</f>
        <v>1</v>
      </c>
      <c r="F24" s="47"/>
      <c r="G24" s="48"/>
      <c r="H24" s="49"/>
      <c r="I24" s="133"/>
      <c r="J24" s="134"/>
      <c r="K24" s="132"/>
      <c r="L24" s="133"/>
      <c r="M24" s="134"/>
      <c r="N24" s="135"/>
      <c r="O24" s="280"/>
      <c r="P24" s="360"/>
      <c r="Q24" s="515"/>
      <c r="R24" s="9"/>
      <c r="S24" s="6"/>
      <c r="T24" s="18"/>
      <c r="U24" s="28"/>
      <c r="V24" s="13"/>
      <c r="W24" s="33"/>
      <c r="X24" s="695"/>
      <c r="Y24" s="312">
        <v>7</v>
      </c>
      <c r="Z24" s="683"/>
      <c r="AA24" s="274"/>
      <c r="AB24" s="274"/>
      <c r="AC24" s="274"/>
    </row>
    <row r="25" spans="1:34" ht="17.100000000000001" customHeight="1" thickBot="1" x14ac:dyDescent="0.25">
      <c r="A25" s="219">
        <v>21</v>
      </c>
      <c r="B25" s="385">
        <v>57</v>
      </c>
      <c r="C25" s="385" t="s">
        <v>195</v>
      </c>
      <c r="D25" s="417">
        <f>SUM(F25:AC25)</f>
        <v>7</v>
      </c>
      <c r="E25" s="422">
        <f>SUM(D24-D25)</f>
        <v>0</v>
      </c>
      <c r="F25" s="46"/>
      <c r="G25" s="14"/>
      <c r="H25" s="59"/>
      <c r="I25" s="46"/>
      <c r="J25" s="14"/>
      <c r="K25" s="78"/>
      <c r="L25" s="139"/>
      <c r="M25" s="140"/>
      <c r="N25" s="554"/>
      <c r="O25" s="275"/>
      <c r="P25" s="412"/>
      <c r="Q25" s="514"/>
      <c r="R25" s="9"/>
      <c r="S25" s="6"/>
      <c r="T25" s="18"/>
      <c r="U25" s="28"/>
      <c r="V25" s="13"/>
      <c r="W25" s="33"/>
      <c r="X25" s="679"/>
      <c r="Y25" s="684"/>
      <c r="Z25" s="303">
        <v>7</v>
      </c>
      <c r="AA25" s="274"/>
      <c r="AB25" s="274"/>
      <c r="AC25" s="274"/>
    </row>
    <row r="26" spans="1:34" ht="17.100000000000001" customHeight="1" thickBot="1" x14ac:dyDescent="0.25">
      <c r="A26" s="217">
        <v>22</v>
      </c>
      <c r="B26" s="385">
        <v>26</v>
      </c>
      <c r="C26" s="385" t="s">
        <v>102</v>
      </c>
      <c r="D26" s="417">
        <f>SUM(F26:AC26)</f>
        <v>0</v>
      </c>
      <c r="E26" s="147">
        <f>SUM(D25-D26)</f>
        <v>7</v>
      </c>
      <c r="F26" s="306" t="s">
        <v>6</v>
      </c>
      <c r="G26" s="308" t="s">
        <v>6</v>
      </c>
      <c r="H26" s="309" t="s">
        <v>6</v>
      </c>
      <c r="I26" s="551"/>
      <c r="J26" s="552"/>
      <c r="K26" s="499"/>
      <c r="L26" s="278"/>
      <c r="M26" s="273"/>
      <c r="N26" s="277"/>
      <c r="O26" s="278"/>
      <c r="P26" s="274"/>
      <c r="Q26" s="279"/>
      <c r="R26" s="9"/>
      <c r="S26" s="6"/>
      <c r="T26" s="18"/>
      <c r="U26" s="9"/>
      <c r="V26" s="6"/>
      <c r="W26" s="509"/>
      <c r="X26" s="278"/>
      <c r="Y26" s="274"/>
      <c r="Z26" s="146"/>
      <c r="AA26" s="274"/>
      <c r="AB26" s="274"/>
      <c r="AC26" s="274"/>
    </row>
    <row r="27" spans="1:34" ht="17.100000000000001" customHeight="1" thickBot="1" x14ac:dyDescent="0.25">
      <c r="A27" s="217">
        <v>23</v>
      </c>
      <c r="B27" s="385">
        <v>6</v>
      </c>
      <c r="C27" s="385" t="s">
        <v>104</v>
      </c>
      <c r="D27" s="417">
        <f>SUM(F27:AC27)</f>
        <v>0</v>
      </c>
      <c r="E27" s="147">
        <f>SUM(D26-D27)</f>
        <v>0</v>
      </c>
      <c r="F27" s="306" t="s">
        <v>6</v>
      </c>
      <c r="G27" s="308" t="s">
        <v>6</v>
      </c>
      <c r="H27" s="309" t="s">
        <v>6</v>
      </c>
      <c r="I27" s="276"/>
      <c r="J27" s="382"/>
      <c r="K27" s="143"/>
      <c r="L27" s="278"/>
      <c r="M27" s="274"/>
      <c r="N27" s="279"/>
      <c r="O27" s="278"/>
      <c r="P27" s="274"/>
      <c r="Q27" s="279"/>
      <c r="R27" s="9"/>
      <c r="S27" s="6"/>
      <c r="T27" s="18"/>
      <c r="U27" s="28"/>
      <c r="V27" s="13"/>
      <c r="W27" s="33"/>
      <c r="X27" s="278"/>
      <c r="Y27" s="274"/>
      <c r="Z27" s="146"/>
      <c r="AA27" s="273"/>
      <c r="AB27" s="273"/>
      <c r="AC27" s="512"/>
    </row>
    <row r="28" spans="1:34" ht="17.100000000000001" customHeight="1" x14ac:dyDescent="0.2">
      <c r="A28" s="217">
        <v>24</v>
      </c>
      <c r="B28" s="385">
        <v>390</v>
      </c>
      <c r="C28" s="385" t="s">
        <v>105</v>
      </c>
      <c r="D28" s="417">
        <f>SUM(F28:AC28)</f>
        <v>0</v>
      </c>
      <c r="E28" s="147">
        <f>SUM(D27-D28)</f>
        <v>0</v>
      </c>
      <c r="F28" s="306" t="s">
        <v>6</v>
      </c>
      <c r="G28" s="308" t="s">
        <v>6</v>
      </c>
      <c r="H28" s="309" t="s">
        <v>6</v>
      </c>
      <c r="I28" s="276"/>
      <c r="J28" s="382"/>
      <c r="K28" s="143"/>
      <c r="L28" s="278"/>
      <c r="M28" s="274"/>
      <c r="N28" s="279"/>
      <c r="O28" s="278"/>
      <c r="P28" s="274"/>
      <c r="Q28" s="279"/>
      <c r="R28" s="9"/>
      <c r="S28" s="6"/>
      <c r="T28" s="18"/>
      <c r="U28" s="28"/>
      <c r="V28" s="13"/>
      <c r="W28" s="33"/>
      <c r="X28" s="278"/>
      <c r="Y28" s="274"/>
      <c r="Z28" s="146"/>
      <c r="AA28" s="273"/>
      <c r="AB28" s="273"/>
      <c r="AC28" s="512"/>
    </row>
    <row r="29" spans="1:34" ht="17.100000000000001" customHeight="1" thickBot="1" x14ac:dyDescent="0.25">
      <c r="A29" s="218">
        <v>25</v>
      </c>
      <c r="B29" s="154"/>
      <c r="C29" s="154"/>
      <c r="D29" s="116">
        <f>SUM(F29:W29)</f>
        <v>0</v>
      </c>
      <c r="E29" s="147">
        <f>SUM(D28-D29)</f>
        <v>0</v>
      </c>
      <c r="F29" s="133"/>
      <c r="G29" s="134"/>
      <c r="H29" s="135"/>
      <c r="I29" s="133"/>
      <c r="J29" s="136"/>
      <c r="K29" s="132"/>
      <c r="L29" s="133"/>
      <c r="M29" s="134"/>
      <c r="N29" s="135"/>
      <c r="O29" s="280"/>
      <c r="P29" s="360"/>
      <c r="Q29" s="515"/>
      <c r="R29" s="9"/>
      <c r="S29" s="6"/>
      <c r="T29" s="18"/>
      <c r="U29" s="28"/>
      <c r="V29" s="13"/>
      <c r="W29" s="33"/>
      <c r="X29" s="280"/>
      <c r="Y29" s="360"/>
      <c r="Z29" s="557"/>
      <c r="AA29" s="273"/>
      <c r="AB29" s="273"/>
      <c r="AC29" s="512"/>
    </row>
    <row r="30" spans="1:34" ht="17.100000000000001" customHeight="1" x14ac:dyDescent="0.2">
      <c r="A30" s="219">
        <v>26</v>
      </c>
      <c r="B30" s="155"/>
      <c r="C30" s="155"/>
      <c r="D30" s="115">
        <f>SUM(F30:W30)</f>
        <v>0</v>
      </c>
      <c r="E30" s="147">
        <f>SUM(D29-D30)</f>
        <v>0</v>
      </c>
      <c r="F30" s="46"/>
      <c r="G30" s="14"/>
      <c r="H30" s="59"/>
      <c r="I30" s="141"/>
      <c r="J30" s="140"/>
      <c r="K30" s="138"/>
      <c r="L30" s="46"/>
      <c r="M30" s="14"/>
      <c r="N30" s="59"/>
      <c r="O30" s="352"/>
      <c r="P30" s="329"/>
      <c r="Q30" s="330"/>
      <c r="R30" s="28"/>
      <c r="S30" s="13"/>
      <c r="T30" s="24"/>
      <c r="U30" s="28"/>
      <c r="V30" s="13"/>
      <c r="W30" s="13"/>
      <c r="X30" s="352"/>
      <c r="Y30" s="329"/>
      <c r="Z30" s="366"/>
      <c r="AA30" s="274"/>
      <c r="AB30" s="274"/>
      <c r="AC30" s="274"/>
    </row>
    <row r="31" spans="1:34" ht="17.100000000000001" customHeight="1" x14ac:dyDescent="0.2">
      <c r="A31" s="217">
        <v>27</v>
      </c>
      <c r="B31" s="153"/>
      <c r="C31" s="386"/>
      <c r="D31" s="114">
        <f>SUM(F31:W31)</f>
        <v>0</v>
      </c>
      <c r="E31" s="147">
        <f>SUM(D30-D31)</f>
        <v>0</v>
      </c>
      <c r="F31" s="128"/>
      <c r="G31" s="129"/>
      <c r="H31" s="130"/>
      <c r="I31" s="247"/>
      <c r="J31" s="247"/>
      <c r="K31" s="387"/>
      <c r="L31" s="23"/>
      <c r="M31" s="13"/>
      <c r="N31" s="24"/>
      <c r="O31" s="278"/>
      <c r="P31" s="274"/>
      <c r="Q31" s="279"/>
      <c r="R31" s="28"/>
      <c r="S31" s="13"/>
      <c r="T31" s="24"/>
      <c r="U31" s="28"/>
      <c r="V31" s="13"/>
      <c r="W31" s="13"/>
      <c r="X31" s="278"/>
      <c r="Y31" s="274"/>
      <c r="Z31" s="146"/>
      <c r="AA31" s="274"/>
      <c r="AB31" s="274"/>
      <c r="AC31" s="274"/>
    </row>
    <row r="32" spans="1:34" ht="19.5" x14ac:dyDescent="0.2">
      <c r="A32" s="217">
        <v>28</v>
      </c>
      <c r="B32" s="153"/>
      <c r="C32" s="153"/>
      <c r="D32" s="114">
        <f>SUM(F32:W32)</f>
        <v>0</v>
      </c>
      <c r="E32" s="147">
        <f>SUM(D31-D32)</f>
        <v>0</v>
      </c>
      <c r="F32" s="23"/>
      <c r="G32" s="13"/>
      <c r="H32" s="24"/>
      <c r="I32" s="131"/>
      <c r="J32" s="131"/>
      <c r="K32" s="127"/>
      <c r="L32" s="128"/>
      <c r="M32" s="129"/>
      <c r="N32" s="130"/>
      <c r="O32" s="276"/>
      <c r="P32" s="273"/>
      <c r="Q32" s="416"/>
      <c r="R32" s="9"/>
      <c r="S32" s="6"/>
      <c r="T32" s="18"/>
      <c r="U32" s="9"/>
      <c r="V32" s="6"/>
      <c r="W32" s="6"/>
      <c r="X32" s="276"/>
      <c r="Y32" s="273"/>
      <c r="Z32" s="555"/>
      <c r="AA32" s="273"/>
      <c r="AB32" s="273"/>
      <c r="AC32" s="512"/>
    </row>
    <row r="33" spans="1:34" ht="19.5" x14ac:dyDescent="0.2">
      <c r="A33" s="217">
        <v>29</v>
      </c>
      <c r="B33" s="153"/>
      <c r="C33" s="153"/>
      <c r="D33" s="114">
        <f>SUM(F33:W33)</f>
        <v>0</v>
      </c>
      <c r="E33" s="147">
        <f>SUM(D32-D33)</f>
        <v>0</v>
      </c>
      <c r="F33" s="23"/>
      <c r="G33" s="13"/>
      <c r="H33" s="24"/>
      <c r="I33" s="131"/>
      <c r="J33" s="131"/>
      <c r="K33" s="127"/>
      <c r="L33" s="128"/>
      <c r="M33" s="129"/>
      <c r="N33" s="130"/>
      <c r="O33" s="276"/>
      <c r="P33" s="273"/>
      <c r="Q33" s="416"/>
      <c r="R33" s="9"/>
      <c r="S33" s="6"/>
      <c r="T33" s="18"/>
      <c r="U33" s="9"/>
      <c r="V33" s="6"/>
      <c r="W33" s="6"/>
      <c r="X33" s="276"/>
      <c r="Y33" s="273"/>
      <c r="Z33" s="555"/>
      <c r="AA33" s="273"/>
      <c r="AB33" s="273"/>
      <c r="AC33" s="512"/>
    </row>
    <row r="34" spans="1:34" ht="20.25" thickBot="1" x14ac:dyDescent="0.25">
      <c r="A34" s="218">
        <v>30</v>
      </c>
      <c r="B34" s="154"/>
      <c r="C34" s="154"/>
      <c r="D34" s="116">
        <f>SUM(F34:W34)</f>
        <v>0</v>
      </c>
      <c r="E34" s="147">
        <f>SUM(D33-D34)</f>
        <v>0</v>
      </c>
      <c r="F34" s="133"/>
      <c r="G34" s="134"/>
      <c r="H34" s="135"/>
      <c r="I34" s="90"/>
      <c r="J34" s="90"/>
      <c r="K34" s="68"/>
      <c r="L34" s="133"/>
      <c r="M34" s="134"/>
      <c r="N34" s="135"/>
      <c r="O34" s="133"/>
      <c r="P34" s="134"/>
      <c r="Q34" s="137"/>
      <c r="R34" s="9"/>
      <c r="S34" s="6"/>
      <c r="T34" s="18"/>
      <c r="U34" s="9"/>
      <c r="V34" s="6"/>
      <c r="W34" s="6"/>
      <c r="X34" s="133"/>
      <c r="Y34" s="134"/>
      <c r="Z34" s="653"/>
      <c r="AA34" s="129"/>
      <c r="AB34" s="129"/>
      <c r="AC34" s="654"/>
    </row>
    <row r="35" spans="1:34" s="173" customFormat="1" thickBot="1" x14ac:dyDescent="0.25">
      <c r="A35" s="646" t="s">
        <v>53</v>
      </c>
      <c r="B35" s="647"/>
      <c r="C35" s="647"/>
      <c r="D35" s="285">
        <f t="shared" ref="D35" si="0">SUM(F35:W35)</f>
        <v>93</v>
      </c>
      <c r="E35" s="286"/>
      <c r="F35" s="287">
        <v>1</v>
      </c>
      <c r="G35" s="288"/>
      <c r="H35" s="289"/>
      <c r="I35" s="389">
        <v>36</v>
      </c>
      <c r="J35" s="390">
        <v>28</v>
      </c>
      <c r="K35" s="289">
        <v>28</v>
      </c>
      <c r="L35" s="389"/>
      <c r="M35" s="390"/>
      <c r="N35" s="289"/>
      <c r="O35" s="391"/>
      <c r="P35" s="392"/>
      <c r="Q35" s="393"/>
      <c r="R35" s="171"/>
      <c r="S35" s="172"/>
      <c r="T35" s="172"/>
      <c r="U35" s="172"/>
      <c r="V35" s="172"/>
      <c r="W35" s="172"/>
      <c r="X35" s="391"/>
      <c r="Y35" s="392"/>
      <c r="Z35" s="393"/>
      <c r="AA35" s="391"/>
      <c r="AB35" s="392"/>
      <c r="AC35" s="393"/>
      <c r="AH35" s="174"/>
    </row>
    <row r="36" spans="1:34" s="173" customFormat="1" x14ac:dyDescent="0.2">
      <c r="A36" s="175"/>
      <c r="B36" s="165"/>
      <c r="C36" s="176"/>
      <c r="D36" s="175"/>
      <c r="E36" s="175"/>
      <c r="F36" s="63">
        <f>SUM(F5:F35)-221</f>
        <v>-59</v>
      </c>
      <c r="G36" s="63">
        <f t="shared" ref="G36:K36" si="1">SUM(G5:G35)-221</f>
        <v>-77</v>
      </c>
      <c r="H36" s="63">
        <f t="shared" si="1"/>
        <v>-82</v>
      </c>
      <c r="I36" s="63">
        <f t="shared" si="1"/>
        <v>-25</v>
      </c>
      <c r="J36" s="63">
        <f t="shared" si="1"/>
        <v>-43</v>
      </c>
      <c r="K36" s="63">
        <f t="shared" si="1"/>
        <v>-44</v>
      </c>
      <c r="L36" s="63">
        <f t="shared" ref="L36:Q36" si="2">SUM(L5:L35)-221</f>
        <v>-66</v>
      </c>
      <c r="M36" s="63">
        <f t="shared" si="2"/>
        <v>-67</v>
      </c>
      <c r="N36" s="63">
        <f t="shared" si="2"/>
        <v>-66</v>
      </c>
      <c r="O36" s="63">
        <f t="shared" si="2"/>
        <v>-36</v>
      </c>
      <c r="P36" s="63">
        <f t="shared" si="2"/>
        <v>-45</v>
      </c>
      <c r="Q36" s="63">
        <f t="shared" si="2"/>
        <v>-56</v>
      </c>
      <c r="X36" s="63">
        <f>SUM(X5:X35)-221</f>
        <v>-48</v>
      </c>
      <c r="Y36" s="63">
        <f>SUM(Y5:Y35)-221</f>
        <v>-42</v>
      </c>
      <c r="Z36" s="63">
        <f>SUM(Z5:Z35)-221</f>
        <v>-33</v>
      </c>
      <c r="AA36" s="63">
        <f>SUM(AA5:AA35)-221</f>
        <v>-91</v>
      </c>
      <c r="AB36" s="63">
        <f>SUM(AB5:AB35)-221</f>
        <v>-78</v>
      </c>
      <c r="AC36" s="63">
        <f>SUM(AC5:AC35)-221</f>
        <v>-93</v>
      </c>
      <c r="AH36" s="174"/>
    </row>
  </sheetData>
  <sortState xmlns:xlrd2="http://schemas.microsoft.com/office/spreadsheetml/2017/richdata2" ref="B5:AC34">
    <sortCondition descending="1" ref="D5:D34"/>
  </sortState>
  <mergeCells count="24">
    <mergeCell ref="U3:W3"/>
    <mergeCell ref="I3:K3"/>
    <mergeCell ref="L3:N3"/>
    <mergeCell ref="R3:T3"/>
    <mergeCell ref="A1:C2"/>
    <mergeCell ref="F1:H1"/>
    <mergeCell ref="I1:K1"/>
    <mergeCell ref="L1:N1"/>
    <mergeCell ref="O1:Q1"/>
    <mergeCell ref="D2:E3"/>
    <mergeCell ref="F2:H2"/>
    <mergeCell ref="I2:K2"/>
    <mergeCell ref="A35:C35"/>
    <mergeCell ref="F3:H3"/>
    <mergeCell ref="L2:N2"/>
    <mergeCell ref="O2:Q2"/>
    <mergeCell ref="A3:C3"/>
    <mergeCell ref="O3:Q3"/>
    <mergeCell ref="AA1:AC1"/>
    <mergeCell ref="AA2:AC2"/>
    <mergeCell ref="AA3:AC3"/>
    <mergeCell ref="X1:Z1"/>
    <mergeCell ref="X2:Z2"/>
    <mergeCell ref="X3:Z3"/>
  </mergeCells>
  <phoneticPr fontId="0" type="noConversion"/>
  <conditionalFormatting sqref="B30:B33 B5:B28">
    <cfRule type="duplicateValues" dxfId="36" priority="10"/>
  </conditionalFormatting>
  <conditionalFormatting sqref="F36:Q36">
    <cfRule type="cellIs" dxfId="35" priority="8" operator="equal">
      <formula>-221</formula>
    </cfRule>
    <cfRule type="cellIs" dxfId="34" priority="9" operator="equal">
      <formula>0</formula>
    </cfRule>
  </conditionalFormatting>
  <conditionalFormatting sqref="F5:AC18 F19:H19 L19:W19 AA19:AC19 F20:W24 X20:AC26 F25:Q26 R25:W29 F30:AC31">
    <cfRule type="cellIs" dxfId="33" priority="17" operator="equal">
      <formula>20</formula>
    </cfRule>
    <cfRule type="cellIs" dxfId="32" priority="18" operator="equal">
      <formula>22</formula>
    </cfRule>
    <cfRule type="cellIs" dxfId="31" priority="19" operator="equal">
      <formula>25</formula>
    </cfRule>
  </conditionalFormatting>
  <conditionalFormatting sqref="X36:AC36">
    <cfRule type="cellIs" dxfId="30" priority="4" operator="equal">
      <formula>-221</formula>
    </cfRule>
    <cfRule type="cellIs" dxfId="29" priority="5" operator="equal">
      <formula>0</formula>
    </cfRule>
  </conditionalFormatting>
  <conditionalFormatting sqref="AD5:AD14">
    <cfRule type="duplicateValues" dxfId="28" priority="6"/>
  </conditionalFormatting>
  <conditionalFormatting sqref="AE6:AE14">
    <cfRule type="duplicateValues" dxfId="27" priority="7"/>
  </conditionalFormatting>
  <conditionalFormatting sqref="AE5">
    <cfRule type="cellIs" dxfId="20" priority="1" operator="equal">
      <formula>20</formula>
    </cfRule>
    <cfRule type="cellIs" dxfId="19" priority="2" operator="equal">
      <formula>22</formula>
    </cfRule>
    <cfRule type="cellIs" dxfId="18" priority="3" operator="equal">
      <formula>25</formula>
    </cfRule>
  </conditionalFormatting>
  <pageMargins left="0.15748031496062992" right="0.19685039370078741" top="1.0236220472440944" bottom="1.3385826771653544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Top 10 Summary</vt:lpstr>
      <vt:lpstr>250</vt:lpstr>
      <vt:lpstr>125</vt:lpstr>
      <vt:lpstr>BW85</vt:lpstr>
      <vt:lpstr>SW85</vt:lpstr>
      <vt:lpstr>Juniors</vt:lpstr>
      <vt:lpstr>Cadets</vt:lpstr>
      <vt:lpstr>Autos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2010-03-28T11:34:00Z</dcterms:created>
  <dcterms:modified xsi:type="dcterms:W3CDTF">2025-09-20T22:32:22Z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78239a-5ddf-4a9b-a8b7-7cd52e62e059_Enabled">
    <vt:lpwstr>true</vt:lpwstr>
  </property>
  <property fmtid="{D5CDD505-2E9C-101B-9397-08002B2CF9AE}" pid="3" name="MSIP_Label_4778239a-5ddf-4a9b-a8b7-7cd52e62e059_SetDate">
    <vt:lpwstr>2024-06-28T14:52:42Z</vt:lpwstr>
  </property>
  <property fmtid="{D5CDD505-2E9C-101B-9397-08002B2CF9AE}" pid="4" name="MSIP_Label_4778239a-5ddf-4a9b-a8b7-7cd52e62e059_Method">
    <vt:lpwstr>Privileged</vt:lpwstr>
  </property>
  <property fmtid="{D5CDD505-2E9C-101B-9397-08002B2CF9AE}" pid="5" name="MSIP_Label_4778239a-5ddf-4a9b-a8b7-7cd52e62e059_Name">
    <vt:lpwstr>InternalUseOnly</vt:lpwstr>
  </property>
  <property fmtid="{D5CDD505-2E9C-101B-9397-08002B2CF9AE}" pid="6" name="MSIP_Label_4778239a-5ddf-4a9b-a8b7-7cd52e62e059_SiteId">
    <vt:lpwstr>c382e4a5-eb78-4106-9133-a5dfb1569c2f</vt:lpwstr>
  </property>
  <property fmtid="{D5CDD505-2E9C-101B-9397-08002B2CF9AE}" pid="7" name="MSIP_Label_4778239a-5ddf-4a9b-a8b7-7cd52e62e059_ActionId">
    <vt:lpwstr>a809b921-c06c-4be2-8773-1c5fecf46c6e</vt:lpwstr>
  </property>
  <property fmtid="{D5CDD505-2E9C-101B-9397-08002B2CF9AE}" pid="8" name="MSIP_Label_4778239a-5ddf-4a9b-a8b7-7cd52e62e059_ContentBits">
    <vt:lpwstr>0</vt:lpwstr>
  </property>
</Properties>
</file>