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drichvalue.xml" ContentType="application/vnd.ms-excel.rdrichvalue+xml"/>
  <Override PartName="/xl/persons/person.xml" ContentType="application/vnd.ms-excel.person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492F0799-29CD-4448-AB0A-5377ACA4359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op 10 Summary" sheetId="12" r:id="rId1"/>
    <sheet name="250" sheetId="11" r:id="rId2"/>
    <sheet name="125" sheetId="7" r:id="rId3"/>
    <sheet name="BW85" sheetId="6" r:id="rId4"/>
    <sheet name="SW85" sheetId="5" r:id="rId5"/>
    <sheet name="Juniors" sheetId="4" r:id="rId6"/>
    <sheet name="Cadets" sheetId="3" r:id="rId7"/>
    <sheet name="Autos" sheetId="2" r:id="rId8"/>
  </sheets>
  <calcPr calcId="181029"/>
</workbook>
</file>

<file path=xl/calcChain.xml><?xml version="1.0" encoding="utf-8"?>
<calcChain xmlns="http://schemas.openxmlformats.org/spreadsheetml/2006/main">
  <c r="A1" i="2" l="1"/>
  <c r="A1" i="3"/>
  <c r="A1" i="4"/>
  <c r="A1" i="5"/>
  <c r="A1" i="6"/>
  <c r="E20" i="11"/>
  <c r="E19" i="11"/>
  <c r="E18" i="11"/>
  <c r="E17" i="11"/>
  <c r="E16" i="11"/>
  <c r="E15" i="11"/>
  <c r="E14" i="11"/>
  <c r="E13" i="11"/>
  <c r="E9" i="11"/>
  <c r="E10" i="11"/>
  <c r="E12" i="11"/>
  <c r="E28" i="5"/>
  <c r="E29" i="5"/>
  <c r="E9" i="3"/>
  <c r="E10" i="3"/>
  <c r="E12" i="3"/>
  <c r="E13" i="3"/>
  <c r="E15" i="3"/>
  <c r="E16" i="3"/>
  <c r="E10" i="2"/>
  <c r="E11" i="2"/>
  <c r="E12" i="2"/>
  <c r="E13" i="2"/>
  <c r="E14" i="2"/>
  <c r="E15" i="2"/>
  <c r="E16" i="2"/>
  <c r="E17" i="2"/>
  <c r="E18" i="2"/>
  <c r="E19" i="2"/>
  <c r="E20" i="2"/>
  <c r="E21" i="2"/>
  <c r="E9" i="2"/>
  <c r="A1" i="11"/>
  <c r="Q36" i="3"/>
  <c r="P36" i="3"/>
  <c r="O36" i="3"/>
  <c r="N36" i="3"/>
  <c r="M36" i="3"/>
  <c r="L36" i="3"/>
  <c r="K36" i="3"/>
  <c r="J36" i="3"/>
  <c r="I36" i="3"/>
  <c r="H36" i="3"/>
  <c r="G36" i="3"/>
  <c r="F36" i="3"/>
  <c r="E34" i="3"/>
  <c r="E33" i="3"/>
  <c r="E32" i="3"/>
  <c r="D29" i="3"/>
  <c r="D28" i="3"/>
  <c r="D27" i="3"/>
  <c r="D26" i="3"/>
  <c r="D25" i="3"/>
  <c r="A26" i="3"/>
  <c r="A27" i="3" s="1"/>
  <c r="A28" i="3" s="1"/>
  <c r="A29" i="3" s="1"/>
  <c r="A30" i="3" s="1"/>
  <c r="A31" i="3" s="1"/>
  <c r="A32" i="3" s="1"/>
  <c r="A33" i="3" s="1"/>
  <c r="A34" i="3" s="1"/>
  <c r="A25" i="3"/>
  <c r="D24" i="3"/>
  <c r="D23" i="3"/>
  <c r="D22" i="3"/>
  <c r="D21" i="3"/>
  <c r="D20" i="3"/>
  <c r="D34" i="3"/>
  <c r="D33" i="3"/>
  <c r="D32" i="3"/>
  <c r="D31" i="3"/>
  <c r="D30" i="3"/>
  <c r="E31" i="3" s="1"/>
  <c r="Q36" i="2"/>
  <c r="P36" i="2"/>
  <c r="O36" i="2"/>
  <c r="N36" i="2"/>
  <c r="M36" i="2"/>
  <c r="L36" i="2"/>
  <c r="K36" i="2"/>
  <c r="J36" i="2"/>
  <c r="I36" i="2"/>
  <c r="H36" i="2"/>
  <c r="G36" i="2"/>
  <c r="F36" i="2"/>
  <c r="Q36" i="6"/>
  <c r="P36" i="6"/>
  <c r="O36" i="6"/>
  <c r="N36" i="6"/>
  <c r="M36" i="6"/>
  <c r="L36" i="6"/>
  <c r="K36" i="6"/>
  <c r="J36" i="6"/>
  <c r="I36" i="6"/>
  <c r="H36" i="6"/>
  <c r="G36" i="6"/>
  <c r="F36" i="6"/>
  <c r="F26" i="11"/>
  <c r="G26" i="11"/>
  <c r="H26" i="11"/>
  <c r="I26" i="11"/>
  <c r="J26" i="11"/>
  <c r="K26" i="11"/>
  <c r="L26" i="11"/>
  <c r="M26" i="11"/>
  <c r="N26" i="11"/>
  <c r="O26" i="11"/>
  <c r="P26" i="11"/>
  <c r="Q26" i="11"/>
  <c r="E25" i="3" l="1"/>
  <c r="E27" i="3"/>
  <c r="E28" i="3"/>
  <c r="E26" i="3"/>
  <c r="E29" i="3"/>
  <c r="E23" i="3"/>
  <c r="E21" i="3"/>
  <c r="E30" i="3"/>
  <c r="E22" i="3"/>
  <c r="E24" i="3"/>
  <c r="D22" i="4" l="1"/>
  <c r="D18" i="4"/>
  <c r="D10" i="4"/>
  <c r="D11" i="4"/>
  <c r="D30" i="4"/>
  <c r="D7" i="4"/>
  <c r="D13" i="4"/>
  <c r="D24" i="4"/>
  <c r="D29" i="4"/>
  <c r="D28" i="4"/>
  <c r="E30" i="4" l="1"/>
  <c r="E29" i="4"/>
  <c r="D28" i="7" l="1"/>
  <c r="D27" i="7"/>
  <c r="D20" i="7"/>
  <c r="D26" i="7"/>
  <c r="D25" i="7"/>
  <c r="D19" i="7"/>
  <c r="D24" i="7"/>
  <c r="D17" i="7"/>
  <c r="D23" i="7"/>
  <c r="D22" i="7"/>
  <c r="A3" i="7"/>
  <c r="D36" i="5"/>
  <c r="D33" i="5"/>
  <c r="D30" i="5"/>
  <c r="D29" i="5"/>
  <c r="D28" i="5"/>
  <c r="D19" i="2"/>
  <c r="D34" i="2"/>
  <c r="D33" i="2"/>
  <c r="D5" i="2"/>
  <c r="D32" i="2"/>
  <c r="A1" i="7"/>
  <c r="A3" i="2"/>
  <c r="D23" i="2"/>
  <c r="D15" i="2"/>
  <c r="D29" i="2"/>
  <c r="D26" i="2"/>
  <c r="A3" i="3"/>
  <c r="A3" i="4"/>
  <c r="A3" i="5"/>
  <c r="A3" i="6"/>
  <c r="D18" i="7"/>
  <c r="D21" i="7"/>
  <c r="D6" i="7"/>
  <c r="D14" i="6"/>
  <c r="D25" i="6"/>
  <c r="D9" i="11"/>
  <c r="D5" i="11"/>
  <c r="A3" i="11"/>
  <c r="D6" i="11"/>
  <c r="D8" i="11"/>
  <c r="D12" i="11"/>
  <c r="D14" i="11"/>
  <c r="D17" i="11"/>
  <c r="D13" i="11"/>
  <c r="D7" i="11"/>
  <c r="D16" i="11"/>
  <c r="D18" i="11"/>
  <c r="D19" i="11"/>
  <c r="D20" i="11"/>
  <c r="D10" i="11"/>
  <c r="D11" i="11"/>
  <c r="D15" i="11"/>
  <c r="D21" i="11"/>
  <c r="D22" i="11"/>
  <c r="D23" i="11"/>
  <c r="D24" i="11"/>
  <c r="E6" i="11" l="1"/>
  <c r="E7" i="11"/>
  <c r="E23" i="7"/>
  <c r="E20" i="7"/>
  <c r="E24" i="7"/>
  <c r="E27" i="7"/>
  <c r="E26" i="7"/>
  <c r="E22" i="7"/>
  <c r="E30" i="5"/>
  <c r="E19" i="7"/>
  <c r="E25" i="7"/>
  <c r="E33" i="2"/>
  <c r="E34" i="2"/>
  <c r="E28" i="7"/>
  <c r="C47" i="12"/>
  <c r="B47" i="12"/>
  <c r="C46" i="12"/>
  <c r="B46" i="12"/>
  <c r="C45" i="12"/>
  <c r="B45" i="12"/>
  <c r="C44" i="12"/>
  <c r="B44" i="12"/>
  <c r="C43" i="12"/>
  <c r="B43" i="12"/>
  <c r="C42" i="12"/>
  <c r="B42" i="12"/>
  <c r="C41" i="12"/>
  <c r="B41" i="12"/>
  <c r="C40" i="12"/>
  <c r="B40" i="12"/>
  <c r="C39" i="12"/>
  <c r="B39" i="12"/>
  <c r="C38" i="12"/>
  <c r="B38" i="12"/>
  <c r="H16" i="12"/>
  <c r="H17" i="12"/>
  <c r="H18" i="12"/>
  <c r="H19" i="12"/>
  <c r="H20" i="12"/>
  <c r="H21" i="12"/>
  <c r="H22" i="12"/>
  <c r="H23" i="12"/>
  <c r="H24" i="12"/>
  <c r="H25" i="12"/>
  <c r="G17" i="12"/>
  <c r="G18" i="12"/>
  <c r="G19" i="12"/>
  <c r="G20" i="12"/>
  <c r="G21" i="12"/>
  <c r="G22" i="12"/>
  <c r="G23" i="12"/>
  <c r="G24" i="12"/>
  <c r="G25" i="12"/>
  <c r="G16" i="12"/>
  <c r="H36" i="12"/>
  <c r="G36" i="12"/>
  <c r="H35" i="12"/>
  <c r="G35" i="12"/>
  <c r="H34" i="12"/>
  <c r="G34" i="12"/>
  <c r="H33" i="12"/>
  <c r="G33" i="12"/>
  <c r="H32" i="12"/>
  <c r="G32" i="12"/>
  <c r="H31" i="12"/>
  <c r="G31" i="12"/>
  <c r="H30" i="12"/>
  <c r="G30" i="12"/>
  <c r="H29" i="12"/>
  <c r="G29" i="12"/>
  <c r="H28" i="12"/>
  <c r="G28" i="12"/>
  <c r="H27" i="12"/>
  <c r="G27" i="12"/>
  <c r="C36" i="12"/>
  <c r="C35" i="12"/>
  <c r="C34" i="12"/>
  <c r="C33" i="12"/>
  <c r="C32" i="12"/>
  <c r="C31" i="12"/>
  <c r="C30" i="12"/>
  <c r="C29" i="12"/>
  <c r="C28" i="12"/>
  <c r="C27" i="12"/>
  <c r="B28" i="12"/>
  <c r="B29" i="12"/>
  <c r="B30" i="12"/>
  <c r="B31" i="12"/>
  <c r="B32" i="12"/>
  <c r="B33" i="12"/>
  <c r="B34" i="12"/>
  <c r="B35" i="12"/>
  <c r="B36" i="12"/>
  <c r="B27" i="12"/>
  <c r="B25" i="12"/>
  <c r="B24" i="12"/>
  <c r="B23" i="12"/>
  <c r="B22" i="12"/>
  <c r="B21" i="12"/>
  <c r="B20" i="12"/>
  <c r="B19" i="12"/>
  <c r="B18" i="12"/>
  <c r="B17" i="12"/>
  <c r="C25" i="12"/>
  <c r="C24" i="12"/>
  <c r="C23" i="12"/>
  <c r="C22" i="12"/>
  <c r="C21" i="12"/>
  <c r="C20" i="12"/>
  <c r="C19" i="12"/>
  <c r="C18" i="12"/>
  <c r="C17" i="12"/>
  <c r="C16" i="12"/>
  <c r="B16" i="12"/>
  <c r="G6" i="12"/>
  <c r="H6" i="12"/>
  <c r="G7" i="12"/>
  <c r="H7" i="12"/>
  <c r="G8" i="12"/>
  <c r="H8" i="12"/>
  <c r="G9" i="12"/>
  <c r="H9" i="12"/>
  <c r="G10" i="12"/>
  <c r="H10" i="12"/>
  <c r="G11" i="12"/>
  <c r="H11" i="12"/>
  <c r="G12" i="12"/>
  <c r="H12" i="12"/>
  <c r="G13" i="12"/>
  <c r="H13" i="12"/>
  <c r="G14" i="12"/>
  <c r="H14" i="12"/>
  <c r="B10" i="12"/>
  <c r="C10" i="12"/>
  <c r="B11" i="12"/>
  <c r="C11" i="12"/>
  <c r="B12" i="12"/>
  <c r="C12" i="12"/>
  <c r="D12" i="12"/>
  <c r="B13" i="12"/>
  <c r="C13" i="12"/>
  <c r="D13" i="12"/>
  <c r="B14" i="12"/>
  <c r="C14" i="12"/>
  <c r="D14" i="12"/>
  <c r="H5" i="12"/>
  <c r="G5" i="12"/>
  <c r="B6" i="12"/>
  <c r="C6" i="12"/>
  <c r="B7" i="12"/>
  <c r="C7" i="12"/>
  <c r="B8" i="12"/>
  <c r="C8" i="12"/>
  <c r="B9" i="12"/>
  <c r="C9" i="12"/>
  <c r="C5" i="12"/>
  <c r="B5" i="12"/>
  <c r="O41" i="5"/>
  <c r="P41" i="5"/>
  <c r="Q41" i="5"/>
  <c r="D35" i="2"/>
  <c r="D35" i="3"/>
  <c r="Q36" i="4"/>
  <c r="P36" i="4"/>
  <c r="O36" i="4"/>
  <c r="N36" i="4"/>
  <c r="M36" i="4"/>
  <c r="L36" i="4"/>
  <c r="K36" i="4"/>
  <c r="J36" i="4"/>
  <c r="I36" i="4"/>
  <c r="H36" i="4"/>
  <c r="G36" i="4"/>
  <c r="Q30" i="7"/>
  <c r="P30" i="7"/>
  <c r="O30" i="7"/>
  <c r="N30" i="7"/>
  <c r="M30" i="7"/>
  <c r="L30" i="7"/>
  <c r="K30" i="7"/>
  <c r="J30" i="7"/>
  <c r="I30" i="7"/>
  <c r="H30" i="7"/>
  <c r="G30" i="7"/>
  <c r="F30" i="7"/>
  <c r="D29" i="7"/>
  <c r="D40" i="5"/>
  <c r="F41" i="5"/>
  <c r="G41" i="5"/>
  <c r="N41" i="5"/>
  <c r="L41" i="5"/>
  <c r="K41" i="5"/>
  <c r="J41" i="5"/>
  <c r="H41" i="5"/>
  <c r="M41" i="5"/>
  <c r="D15" i="5"/>
  <c r="D31" i="5"/>
  <c r="D26" i="6"/>
  <c r="D7" i="12"/>
  <c r="D33" i="6"/>
  <c r="D23" i="4"/>
  <c r="D19" i="3"/>
  <c r="E20" i="3" s="1"/>
  <c r="D28" i="2"/>
  <c r="D20" i="4"/>
  <c r="D17" i="6"/>
  <c r="D10" i="6"/>
  <c r="D17" i="3"/>
  <c r="D16" i="3"/>
  <c r="D16" i="7"/>
  <c r="E17" i="7" s="1"/>
  <c r="D10" i="7"/>
  <c r="D13" i="6"/>
  <c r="D31" i="6"/>
  <c r="D29" i="6"/>
  <c r="D6" i="6"/>
  <c r="D8" i="6"/>
  <c r="D17" i="5"/>
  <c r="D14" i="5"/>
  <c r="D20" i="5"/>
  <c r="D11" i="5"/>
  <c r="D16" i="4"/>
  <c r="E24" i="4" s="1"/>
  <c r="D26" i="4"/>
  <c r="D13" i="2"/>
  <c r="D21" i="2"/>
  <c r="D31" i="2"/>
  <c r="D24" i="2"/>
  <c r="D27" i="2"/>
  <c r="D10" i="2"/>
  <c r="D11" i="12"/>
  <c r="D10" i="12"/>
  <c r="D9" i="12"/>
  <c r="D8" i="12"/>
  <c r="D6" i="12"/>
  <c r="D5" i="12"/>
  <c r="D11" i="6"/>
  <c r="D21" i="6"/>
  <c r="D13" i="7"/>
  <c r="D25" i="5"/>
  <c r="D21" i="5"/>
  <c r="D6" i="4"/>
  <c r="I13" i="12" l="1"/>
  <c r="E29" i="2"/>
  <c r="D35" i="6"/>
  <c r="E31" i="5"/>
  <c r="D35" i="4"/>
  <c r="D25" i="11"/>
  <c r="I41" i="5"/>
  <c r="D8" i="4"/>
  <c r="D19" i="4"/>
  <c r="D12" i="4"/>
  <c r="D15" i="4"/>
  <c r="D17" i="4"/>
  <c r="D25" i="4"/>
  <c r="E26" i="4" s="1"/>
  <c r="D27" i="4"/>
  <c r="E28" i="4" s="1"/>
  <c r="D21" i="4"/>
  <c r="E22" i="4" s="1"/>
  <c r="D5" i="4"/>
  <c r="D27" i="12" s="1"/>
  <c r="D9" i="4"/>
  <c r="E10" i="4" s="1"/>
  <c r="D23" i="6"/>
  <c r="D20" i="6"/>
  <c r="D19" i="12" s="1"/>
  <c r="D19" i="6"/>
  <c r="D16" i="6"/>
  <c r="E17" i="6" s="1"/>
  <c r="D24" i="6"/>
  <c r="E25" i="6" s="1"/>
  <c r="D27" i="6"/>
  <c r="D18" i="6"/>
  <c r="D32" i="6"/>
  <c r="D22" i="6"/>
  <c r="D21" i="12" s="1"/>
  <c r="D5" i="6"/>
  <c r="D15" i="6"/>
  <c r="D17" i="12" s="1"/>
  <c r="D34" i="6"/>
  <c r="D28" i="6"/>
  <c r="D30" i="6"/>
  <c r="D7" i="6"/>
  <c r="D9" i="6"/>
  <c r="D12" i="6"/>
  <c r="D23" i="5"/>
  <c r="D6" i="5"/>
  <c r="D8" i="5"/>
  <c r="I23" i="12" s="1"/>
  <c r="D13" i="5"/>
  <c r="D12" i="5"/>
  <c r="D37" i="5"/>
  <c r="D39" i="5"/>
  <c r="D38" i="5"/>
  <c r="D7" i="5"/>
  <c r="D5" i="5"/>
  <c r="I22" i="12" s="1"/>
  <c r="D16" i="5"/>
  <c r="E17" i="5" s="1"/>
  <c r="D27" i="5"/>
  <c r="D35" i="5"/>
  <c r="E36" i="5" s="1"/>
  <c r="D19" i="5"/>
  <c r="D18" i="5"/>
  <c r="D34" i="5"/>
  <c r="D24" i="5"/>
  <c r="E25" i="5" s="1"/>
  <c r="D22" i="5"/>
  <c r="D32" i="5"/>
  <c r="E33" i="5" s="1"/>
  <c r="D26" i="5"/>
  <c r="D9" i="5"/>
  <c r="D10" i="5"/>
  <c r="D5" i="3"/>
  <c r="I29" i="12" s="1"/>
  <c r="D10" i="3"/>
  <c r="D18" i="3"/>
  <c r="E19" i="3" s="1"/>
  <c r="D7" i="3"/>
  <c r="D14" i="3"/>
  <c r="D11" i="3"/>
  <c r="D8" i="3"/>
  <c r="I34" i="12" s="1"/>
  <c r="D13" i="3"/>
  <c r="D15" i="3"/>
  <c r="D9" i="3"/>
  <c r="I32" i="12" s="1"/>
  <c r="D6" i="3"/>
  <c r="I31" i="12" s="1"/>
  <c r="D12" i="3"/>
  <c r="D5" i="7"/>
  <c r="E6" i="7" s="1"/>
  <c r="D11" i="7"/>
  <c r="D12" i="7"/>
  <c r="E13" i="7" s="1"/>
  <c r="D8" i="7"/>
  <c r="D15" i="7"/>
  <c r="D9" i="7"/>
  <c r="D7" i="7"/>
  <c r="D14" i="7"/>
  <c r="D8" i="2"/>
  <c r="D11" i="2"/>
  <c r="D9" i="2"/>
  <c r="D30" i="2"/>
  <c r="E31" i="2" s="1"/>
  <c r="D12" i="2"/>
  <c r="D17" i="2"/>
  <c r="D7" i="2"/>
  <c r="D14" i="2"/>
  <c r="D18" i="2"/>
  <c r="D16" i="2"/>
  <c r="D20" i="2"/>
  <c r="D25" i="2"/>
  <c r="E26" i="2" s="1"/>
  <c r="D22" i="2"/>
  <c r="D6" i="2"/>
  <c r="I9" i="12" l="1"/>
  <c r="D16" i="12"/>
  <c r="D23" i="12"/>
  <c r="I16" i="12"/>
  <c r="E18" i="4"/>
  <c r="I27" i="12"/>
  <c r="I35" i="12"/>
  <c r="I33" i="12"/>
  <c r="I28" i="12"/>
  <c r="I30" i="12"/>
  <c r="I36" i="12"/>
  <c r="D43" i="12"/>
  <c r="I24" i="12"/>
  <c r="I25" i="12"/>
  <c r="D31" i="12"/>
  <c r="E11" i="4"/>
  <c r="D29" i="12"/>
  <c r="E7" i="4"/>
  <c r="D30" i="12"/>
  <c r="D34" i="12"/>
  <c r="D28" i="12"/>
  <c r="E13" i="4"/>
  <c r="I14" i="12"/>
  <c r="E21" i="7"/>
  <c r="I5" i="12"/>
  <c r="E7" i="7"/>
  <c r="I10" i="12"/>
  <c r="E8" i="7"/>
  <c r="I12" i="12"/>
  <c r="I7" i="12"/>
  <c r="E18" i="7"/>
  <c r="D20" i="12"/>
  <c r="D18" i="12"/>
  <c r="E14" i="6"/>
  <c r="I17" i="12"/>
  <c r="I21" i="12"/>
  <c r="I18" i="12"/>
  <c r="E6" i="5"/>
  <c r="I20" i="12"/>
  <c r="I19" i="12"/>
  <c r="E15" i="5"/>
  <c r="E28" i="2"/>
  <c r="E32" i="2"/>
  <c r="D41" i="12"/>
  <c r="D44" i="12"/>
  <c r="E6" i="2"/>
  <c r="D38" i="12"/>
  <c r="D42" i="12"/>
  <c r="D39" i="12"/>
  <c r="D40" i="12"/>
  <c r="D47" i="12"/>
  <c r="D46" i="12"/>
  <c r="E10" i="6"/>
  <c r="D25" i="12"/>
  <c r="E23" i="2"/>
  <c r="E18" i="3"/>
  <c r="E21" i="4"/>
  <c r="E23" i="4"/>
  <c r="D35" i="12"/>
  <c r="E20" i="4"/>
  <c r="E19" i="4"/>
  <c r="E25" i="4"/>
  <c r="E27" i="4"/>
  <c r="D45" i="12"/>
  <c r="I11" i="12"/>
  <c r="E16" i="7"/>
  <c r="D24" i="12"/>
  <c r="E16" i="6"/>
  <c r="E29" i="6"/>
  <c r="D22" i="12"/>
  <c r="E26" i="6"/>
  <c r="E11" i="7"/>
  <c r="I8" i="12"/>
  <c r="E10" i="7"/>
  <c r="I6" i="12"/>
  <c r="E21" i="5"/>
  <c r="E37" i="5"/>
  <c r="E32" i="5"/>
  <c r="E34" i="5"/>
  <c r="E6" i="6"/>
  <c r="E13" i="6"/>
  <c r="E18" i="6"/>
  <c r="E33" i="6"/>
  <c r="E14" i="5"/>
  <c r="E17" i="3"/>
  <c r="E32" i="6"/>
  <c r="E8" i="6"/>
  <c r="E11" i="5"/>
  <c r="E16" i="4"/>
  <c r="E31" i="6"/>
  <c r="E7" i="6"/>
  <c r="E23" i="6"/>
  <c r="E34" i="6"/>
  <c r="E28" i="6"/>
  <c r="E11" i="6"/>
  <c r="E30" i="6"/>
  <c r="E15" i="6"/>
  <c r="E21" i="6"/>
  <c r="E22" i="6"/>
  <c r="E20" i="6"/>
  <c r="E7" i="5"/>
  <c r="E18" i="5"/>
  <c r="E26" i="5"/>
  <c r="E24" i="5"/>
  <c r="E20" i="5"/>
  <c r="E35" i="5"/>
  <c r="E6" i="4"/>
  <c r="E12" i="4"/>
  <c r="E9" i="4"/>
  <c r="E17" i="4"/>
  <c r="E30" i="2"/>
  <c r="E10" i="5"/>
  <c r="E12" i="7"/>
  <c r="E24" i="6"/>
  <c r="E22" i="5"/>
  <c r="E6" i="3"/>
  <c r="E7" i="2"/>
  <c r="E25" i="2"/>
  <c r="E8" i="2"/>
  <c r="E22" i="2"/>
  <c r="E23" i="5"/>
  <c r="E14" i="7"/>
  <c r="E27" i="5"/>
  <c r="E9" i="7"/>
  <c r="E27" i="2"/>
  <c r="E15" i="7"/>
  <c r="E27" i="6"/>
  <c r="E19" i="6"/>
  <c r="E9" i="6"/>
  <c r="E9" i="5"/>
  <c r="E13" i="5"/>
  <c r="E16" i="5"/>
  <c r="E8" i="5"/>
  <c r="E39" i="5"/>
  <c r="E12" i="5"/>
  <c r="E38" i="5"/>
  <c r="E19" i="5"/>
  <c r="E8" i="4"/>
  <c r="E7" i="3"/>
  <c r="D33" i="4"/>
  <c r="D31" i="4"/>
  <c r="F36" i="4"/>
  <c r="D14" i="4"/>
  <c r="D32" i="4"/>
  <c r="D34" i="4"/>
  <c r="D32" i="12" l="1"/>
  <c r="D36" i="12"/>
  <c r="D33" i="12"/>
  <c r="E34" i="4"/>
  <c r="E33" i="4"/>
  <c r="E15" i="4"/>
  <c r="E31" i="4"/>
  <c r="E14" i="4"/>
  <c r="E32" i="4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<sst xmlns="http://schemas.openxmlformats.org/spreadsheetml/2006/main" count="514" uniqueCount="173">
  <si>
    <t>Rider</t>
  </si>
  <si>
    <t>Total</t>
  </si>
  <si>
    <t>R1</t>
  </si>
  <si>
    <t>R2</t>
  </si>
  <si>
    <t>Rider No</t>
  </si>
  <si>
    <t>Diff</t>
  </si>
  <si>
    <t>-</t>
  </si>
  <si>
    <t>Daniel DEVINE</t>
  </si>
  <si>
    <t>Jamie LARKIN</t>
  </si>
  <si>
    <t>Mason SHIELDS</t>
  </si>
  <si>
    <t>Matthew KELLY-EDWARDS</t>
  </si>
  <si>
    <t>R3</t>
  </si>
  <si>
    <t>Sean DELANEY</t>
  </si>
  <si>
    <t>Calvin LARKIN</t>
  </si>
  <si>
    <t>Mason NICHOLL</t>
  </si>
  <si>
    <t>Cian O'HARE</t>
  </si>
  <si>
    <t>Ollie DEVLIN</t>
  </si>
  <si>
    <t>Thomas GIBSON</t>
  </si>
  <si>
    <t>Calum BEATTIE</t>
  </si>
  <si>
    <t>Riley McALORUM</t>
  </si>
  <si>
    <t>Szymon SKURATOWSKI</t>
  </si>
  <si>
    <t>Bobby MAHER</t>
  </si>
  <si>
    <t>Evan OLIVER</t>
  </si>
  <si>
    <t>Olly KIDD</t>
  </si>
  <si>
    <t>Zack RUTHERFORD</t>
  </si>
  <si>
    <t>Ben EGERTON</t>
  </si>
  <si>
    <t>Daniel McGOVERN</t>
  </si>
  <si>
    <t>Shay FLANAGAN</t>
  </si>
  <si>
    <t>Callum BRADLEY</t>
  </si>
  <si>
    <t>Gary COSTELLO</t>
  </si>
  <si>
    <t>Oliver LAVERY</t>
  </si>
  <si>
    <t>Chloe McALORUM</t>
  </si>
  <si>
    <t>Finbar McGOVERN</t>
  </si>
  <si>
    <t>Eduards BERGINS</t>
  </si>
  <si>
    <t>Ollie HOLLAND</t>
  </si>
  <si>
    <t>John McCANN</t>
  </si>
  <si>
    <t>Robert SWEENEY</t>
  </si>
  <si>
    <t>Ben ATKINSON</t>
  </si>
  <si>
    <t>Martins KALININS</t>
  </si>
  <si>
    <t>Alex McCREA</t>
  </si>
  <si>
    <t>Jamie DELANEY</t>
  </si>
  <si>
    <t>Brayden KELLEY</t>
  </si>
  <si>
    <t>James RANKIN</t>
  </si>
  <si>
    <t>James EGERTON</t>
  </si>
  <si>
    <t>Tom BISHOP</t>
  </si>
  <si>
    <t>Josh CRICHTON</t>
  </si>
  <si>
    <t>Darryl McCLURKIN</t>
  </si>
  <si>
    <t>Tyler McCLURKIN</t>
  </si>
  <si>
    <t>Danielius GROMOVAS</t>
  </si>
  <si>
    <t>Roberts BERGINS</t>
  </si>
  <si>
    <t>Shea FULLERTON</t>
  </si>
  <si>
    <t>Lewis SPRATT</t>
  </si>
  <si>
    <t>Andrew ANDERSON</t>
  </si>
  <si>
    <t>Points not scored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</si>
  <si>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</si>
  <si>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</si>
  <si>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</si>
  <si>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</si>
  <si>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</si>
  <si>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</si>
  <si>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</si>
  <si>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</si>
  <si>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</si>
  <si>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</si>
  <si>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Automatics</t>
  </si>
  <si>
    <t>Small Wheel 85</t>
  </si>
  <si>
    <t>Youth Solo</t>
  </si>
  <si>
    <t>250 Premier</t>
  </si>
  <si>
    <t>125 Intermidate</t>
  </si>
  <si>
    <t>Big Wheel 85</t>
  </si>
  <si>
    <t>3 races per Round</t>
  </si>
  <si>
    <t>Cadet 65cc</t>
  </si>
  <si>
    <t>Junior 65cc</t>
  </si>
  <si>
    <t>Jake FARRELLY</t>
  </si>
  <si>
    <t>Hayden CLINTON</t>
  </si>
  <si>
    <t>Ryan CARTER</t>
  </si>
  <si>
    <t>Brodie CLINTON</t>
  </si>
  <si>
    <t>Michael McLAUGHLIN</t>
  </si>
  <si>
    <t>Jonathan MERRIMAN Jr</t>
  </si>
  <si>
    <t>Samuel LOGAN</t>
  </si>
  <si>
    <t>Kevin KAZLAUSKAS</t>
  </si>
  <si>
    <t>Leo TAYLOR</t>
  </si>
  <si>
    <t>Freddie DUBOIS</t>
  </si>
  <si>
    <t>Dylan McAULEY</t>
  </si>
  <si>
    <t>Riley O'NEILL</t>
  </si>
  <si>
    <t>Ryan FLYNN</t>
  </si>
  <si>
    <t>James McADOO</t>
  </si>
  <si>
    <t>7x</t>
  </si>
  <si>
    <t>After Rd2 of 4</t>
  </si>
  <si>
    <t>Bradley THOMPSON</t>
  </si>
  <si>
    <t>Cole McAULEY</t>
  </si>
  <si>
    <t>Erin DEASLEY</t>
  </si>
  <si>
    <t>Marc BERGIN</t>
  </si>
  <si>
    <t>Elliot LYND</t>
  </si>
  <si>
    <t>Logan NICHOLL</t>
  </si>
  <si>
    <t>Jay COLGAN</t>
  </si>
  <si>
    <t>Liam DEVLIN</t>
  </si>
  <si>
    <t>Lee MORGAN</t>
  </si>
  <si>
    <t>Frazer WATSON</t>
  </si>
  <si>
    <t>Hudson SMYTH</t>
  </si>
  <si>
    <t>Nixon McCAMLEY</t>
  </si>
  <si>
    <t>Cahan MULLAN</t>
  </si>
  <si>
    <t>Darragh HAMILTON</t>
  </si>
  <si>
    <t>Cormac WATSON</t>
  </si>
  <si>
    <t>Noah BARR</t>
  </si>
  <si>
    <t>Kayden GREEN</t>
  </si>
  <si>
    <t>Logan SPRATT</t>
  </si>
  <si>
    <t>Knock</t>
  </si>
  <si>
    <t>St Johns</t>
  </si>
  <si>
    <t>Jake SAYERS</t>
  </si>
  <si>
    <t>Finlay HOSKISSON</t>
  </si>
  <si>
    <t>John JACKSON</t>
  </si>
  <si>
    <t>Isaac THOMPSON</t>
  </si>
  <si>
    <t>Charlie WILKIN</t>
  </si>
  <si>
    <t>Freddie CARMICHAEL</t>
  </si>
  <si>
    <t>Jack QUINN</t>
  </si>
  <si>
    <t>Jack McGRATH</t>
  </si>
  <si>
    <t>Reece GIBSON</t>
  </si>
  <si>
    <t>Jax WEATHERHEAD</t>
  </si>
  <si>
    <t>Nathan SANDS</t>
  </si>
  <si>
    <t>6x</t>
  </si>
  <si>
    <t>Robbie REID</t>
  </si>
  <si>
    <t>Caleb DUFFY</t>
  </si>
  <si>
    <t>Finn MANLEY</t>
  </si>
  <si>
    <t>Bradley CORCORAN</t>
  </si>
  <si>
    <t>Ollie McGOWAN</t>
  </si>
  <si>
    <t>Harvey CORCORAN</t>
  </si>
  <si>
    <t>Hayden GIBSON</t>
  </si>
  <si>
    <t>Malachi ALLEN</t>
  </si>
  <si>
    <t>Ross THOMPSON</t>
  </si>
  <si>
    <t>James McCANN</t>
  </si>
  <si>
    <t>Charlie CASSELDEN</t>
  </si>
  <si>
    <t>Jay ROBINSON</t>
  </si>
  <si>
    <t>Matt COLGAN</t>
  </si>
  <si>
    <t>Paudi O'NEILL</t>
  </si>
  <si>
    <t>Riley MORGAN</t>
  </si>
  <si>
    <t>Sean DONAGHY</t>
  </si>
  <si>
    <t>Cody-Lee DUGGAN</t>
  </si>
  <si>
    <t>Callum HUGHES</t>
  </si>
  <si>
    <t>5x</t>
  </si>
  <si>
    <t>13x</t>
  </si>
  <si>
    <t>Bobby BURNS</t>
  </si>
  <si>
    <t>Jamie McKEE</t>
  </si>
  <si>
    <t>Markuss KALNINS</t>
  </si>
  <si>
    <t>Kole NALLY</t>
  </si>
  <si>
    <t>Corey McATEER</t>
  </si>
  <si>
    <t>Ryan JACKSON</t>
  </si>
  <si>
    <t>Patrick WOODSIDE</t>
  </si>
  <si>
    <t>Luke ANNETT</t>
  </si>
  <si>
    <t>Jacob DUNCAN</t>
  </si>
  <si>
    <t>Lewis MOORE</t>
  </si>
  <si>
    <t>Cian TINNLEY</t>
  </si>
  <si>
    <t>Michael DONAGHY</t>
  </si>
  <si>
    <t>Jack MEARA</t>
  </si>
  <si>
    <t>Charley IRWIN</t>
  </si>
  <si>
    <t>Shea McDERMOTT</t>
  </si>
  <si>
    <t>Bradley WALKER</t>
  </si>
  <si>
    <t>Calvin KELLY</t>
  </si>
  <si>
    <t>Andy McGARVEY</t>
  </si>
  <si>
    <t>Dylan McATEER</t>
  </si>
  <si>
    <t>Sam McCLINTOCK</t>
  </si>
  <si>
    <t>Joey McCLINTOCK</t>
  </si>
  <si>
    <t>Logan KEANE</t>
  </si>
  <si>
    <t>Pavers Cave</t>
  </si>
  <si>
    <t>Cookstown</t>
  </si>
  <si>
    <t>Desertmartin</t>
  </si>
  <si>
    <t>St johns</t>
  </si>
  <si>
    <t>Noah McFADDEN</t>
  </si>
  <si>
    <t>Ethan GAWLEY</t>
  </si>
  <si>
    <t>Jersi ADAMS</t>
  </si>
  <si>
    <t>16x</t>
  </si>
  <si>
    <t>Daniel McKENNA</t>
  </si>
  <si>
    <t>Pavers Cave MRA Ulster Championship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</si>
</sst>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b/>
      <sz val="10"/>
      <name val="Comic Sans MS"/>
      <family val="4"/>
    </font>
    <font>
      <b/>
      <sz val="10"/>
      <color indexed="10"/>
      <name val="Comic Sans MS"/>
      <family val="4"/>
    </font>
    <font>
      <b/>
      <sz val="12"/>
      <name val="Comic Sans MS"/>
      <family val="4"/>
    </font>
    <font>
      <sz val="12"/>
      <name val="Comic Sans MS"/>
      <family val="4"/>
    </font>
    <font>
      <sz val="12"/>
      <color indexed="10"/>
      <name val="Comic Sans MS"/>
      <family val="4"/>
    </font>
    <font>
      <sz val="10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b/>
      <sz val="11"/>
      <name val="Comic Sans MS"/>
      <family val="4"/>
    </font>
    <font>
      <sz val="10"/>
      <color theme="0" tint="-0.499984740745262"/>
      <name val="Tahoma"/>
      <family val="2"/>
    </font>
    <font>
      <sz val="8"/>
      <name val="Arial"/>
      <family val="2"/>
    </font>
    <font>
      <b/>
      <sz val="8"/>
      <name val="Comic Sans MS"/>
      <family val="4"/>
    </font>
    <font>
      <sz val="9"/>
      <name val="Tahoma"/>
      <family val="2"/>
    </font>
    <font>
      <sz val="8"/>
      <name val="Tahoma"/>
      <family val="2"/>
    </font>
    <font>
      <sz val="9"/>
      <name val="Arial"/>
      <family val="2"/>
    </font>
    <font>
      <b/>
      <sz val="18"/>
      <color theme="0"/>
      <name val="Tahoma"/>
      <family val="2"/>
    </font>
    <font>
      <b/>
      <sz val="8"/>
      <color indexed="10"/>
      <name val="Comic Sans MS"/>
      <family val="4"/>
    </font>
    <font>
      <b/>
      <sz val="18"/>
      <color theme="3" tint="-0.249977111117893"/>
      <name val="Tahoma"/>
      <family val="2"/>
    </font>
    <font>
      <b/>
      <sz val="12"/>
      <color theme="3" tint="-0.249977111117893"/>
      <name val="Comic Sans MS"/>
      <family val="4"/>
    </font>
    <font>
      <b/>
      <sz val="10"/>
      <color theme="3" tint="-0.249977111117893"/>
      <name val="Tahoma"/>
      <family val="2"/>
    </font>
    <font>
      <sz val="10"/>
      <color theme="3" tint="-0.249977111117893"/>
      <name val="Tahoma"/>
      <family val="2"/>
    </font>
    <font>
      <b/>
      <sz val="11"/>
      <color theme="3" tint="-0.249977111117893"/>
      <name val="Tahoma"/>
      <family val="2"/>
    </font>
    <font>
      <sz val="10"/>
      <color theme="3" tint="-0.249977111117893"/>
      <name val="Arial"/>
      <family val="2"/>
    </font>
    <font>
      <b/>
      <sz val="9"/>
      <name val="Tahoma"/>
      <family val="2"/>
    </font>
    <font>
      <b/>
      <sz val="10"/>
      <name val="Arial"/>
      <family val="2"/>
    </font>
    <font>
      <b/>
      <sz val="14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14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thin">
        <color indexed="64"/>
      </bottom>
      <diagonal/>
    </border>
    <border>
      <left/>
      <right/>
      <top style="medium">
        <color rgb="FFFFC000"/>
      </top>
      <bottom/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thin">
        <color indexed="64"/>
      </bottom>
      <diagonal/>
    </border>
    <border>
      <left style="medium">
        <color rgb="FFFFC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C000"/>
      </right>
      <top style="thin">
        <color indexed="64"/>
      </top>
      <bottom style="thin">
        <color indexed="64"/>
      </bottom>
      <diagonal/>
    </border>
    <border>
      <left style="medium">
        <color rgb="FFFFC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C000"/>
      </right>
      <top style="thin">
        <color indexed="64"/>
      </top>
      <bottom style="medium">
        <color indexed="64"/>
      </bottom>
      <diagonal/>
    </border>
    <border>
      <left style="medium">
        <color rgb="FFFFC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C000"/>
      </right>
      <top/>
      <bottom style="thin">
        <color indexed="64"/>
      </bottom>
      <diagonal/>
    </border>
    <border>
      <left style="medium">
        <color rgb="FFFFC000"/>
      </left>
      <right/>
      <top style="thin">
        <color indexed="64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C000"/>
      </right>
      <top style="medium">
        <color indexed="64"/>
      </top>
      <bottom style="thin">
        <color indexed="64"/>
      </bottom>
      <diagonal/>
    </border>
    <border>
      <left style="medium">
        <color rgb="FFFFC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C000"/>
      </right>
      <top style="thin">
        <color indexed="64"/>
      </top>
      <bottom/>
      <diagonal/>
    </border>
    <border>
      <left style="medium">
        <color rgb="FFFFC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FFC000"/>
      </right>
      <top style="medium">
        <color indexed="64"/>
      </top>
      <bottom style="thin">
        <color indexed="64"/>
      </bottom>
      <diagonal/>
    </border>
    <border>
      <left style="medium">
        <color rgb="FFFFC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C000"/>
      </right>
      <top style="thin">
        <color indexed="64"/>
      </top>
      <bottom/>
      <diagonal/>
    </border>
    <border>
      <left/>
      <right style="medium">
        <color rgb="FFFFC000"/>
      </right>
      <top style="medium">
        <color indexed="64"/>
      </top>
      <bottom/>
      <diagonal/>
    </border>
    <border>
      <left/>
      <right style="medium">
        <color rgb="FFFFC000"/>
      </right>
      <top/>
      <bottom style="medium">
        <color indexed="64"/>
      </bottom>
      <diagonal/>
    </border>
    <border>
      <left style="medium">
        <color rgb="FFFFC000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568">
    <xf numFmtId="0" fontId="0" fillId="0" borderId="0" xfId="0"/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3" xfId="0" applyBorder="1"/>
    <xf numFmtId="0" fontId="6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0" borderId="5" xfId="0" applyBorder="1"/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21" xfId="0" applyBorder="1"/>
    <xf numFmtId="0" fontId="0" fillId="0" borderId="35" xfId="0" applyBorder="1"/>
    <xf numFmtId="0" fontId="0" fillId="0" borderId="16" xfId="0" applyBorder="1"/>
    <xf numFmtId="0" fontId="6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0" fillId="0" borderId="46" xfId="0" applyBorder="1"/>
    <xf numFmtId="0" fontId="6" fillId="3" borderId="48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0" fillId="0" borderId="43" xfId="0" applyBorder="1"/>
    <xf numFmtId="0" fontId="0" fillId="0" borderId="44" xfId="0" applyBorder="1"/>
    <xf numFmtId="0" fontId="6" fillId="3" borderId="5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74" xfId="0" applyFont="1" applyFill="1" applyBorder="1" applyAlignment="1">
      <alignment horizontal="center" vertical="center" wrapText="1"/>
    </xf>
    <xf numFmtId="0" fontId="6" fillId="3" borderId="76" xfId="0" applyFont="1" applyFill="1" applyBorder="1" applyAlignment="1">
      <alignment horizontal="center" vertical="center" wrapText="1"/>
    </xf>
    <xf numFmtId="0" fontId="6" fillId="3" borderId="78" xfId="0" applyFont="1" applyFill="1" applyBorder="1" applyAlignment="1">
      <alignment horizontal="center" vertical="center" wrapText="1"/>
    </xf>
    <xf numFmtId="0" fontId="0" fillId="0" borderId="75" xfId="0" applyBorder="1"/>
    <xf numFmtId="0" fontId="0" fillId="0" borderId="74" xfId="0" applyBorder="1"/>
    <xf numFmtId="0" fontId="0" fillId="0" borderId="78" xfId="0" applyBorder="1"/>
    <xf numFmtId="0" fontId="0" fillId="0" borderId="45" xfId="0" applyBorder="1"/>
    <xf numFmtId="0" fontId="8" fillId="3" borderId="8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3" borderId="81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0" fillId="0" borderId="82" xfId="0" applyBorder="1"/>
    <xf numFmtId="0" fontId="6" fillId="3" borderId="5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3" borderId="84" xfId="0" applyFont="1" applyFill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0" fontId="6" fillId="3" borderId="86" xfId="0" applyFont="1" applyFill="1" applyBorder="1" applyAlignment="1">
      <alignment horizontal="center" vertical="center" wrapText="1"/>
    </xf>
    <xf numFmtId="0" fontId="6" fillId="3" borderId="87" xfId="0" applyFont="1" applyFill="1" applyBorder="1" applyAlignment="1">
      <alignment horizontal="center" vertical="center" wrapText="1"/>
    </xf>
    <xf numFmtId="0" fontId="0" fillId="0" borderId="82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/>
    <xf numFmtId="0" fontId="6" fillId="3" borderId="89" xfId="0" applyFont="1" applyFill="1" applyBorder="1" applyAlignment="1">
      <alignment horizontal="center" vertical="center" wrapText="1"/>
    </xf>
    <xf numFmtId="0" fontId="6" fillId="3" borderId="77" xfId="0" applyFont="1" applyFill="1" applyBorder="1" applyAlignment="1">
      <alignment horizontal="center" vertical="center" wrapText="1"/>
    </xf>
    <xf numFmtId="0" fontId="0" fillId="0" borderId="92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98" xfId="0" applyFont="1" applyFill="1" applyBorder="1" applyAlignment="1">
      <alignment horizontal="center" vertical="center" wrapText="1"/>
    </xf>
    <xf numFmtId="0" fontId="6" fillId="3" borderId="75" xfId="0" applyFont="1" applyFill="1" applyBorder="1" applyAlignment="1">
      <alignment horizontal="center" vertical="center" wrapText="1"/>
    </xf>
    <xf numFmtId="0" fontId="0" fillId="0" borderId="48" xfId="0" applyBorder="1"/>
    <xf numFmtId="0" fontId="0" fillId="0" borderId="1" xfId="0" applyBorder="1"/>
    <xf numFmtId="0" fontId="0" fillId="0" borderId="49" xfId="0" applyBorder="1"/>
    <xf numFmtId="0" fontId="0" fillId="0" borderId="13" xfId="0" applyBorder="1"/>
    <xf numFmtId="0" fontId="0" fillId="0" borderId="94" xfId="0" applyBorder="1"/>
    <xf numFmtId="0" fontId="0" fillId="0" borderId="95" xfId="0" applyBorder="1"/>
    <xf numFmtId="0" fontId="0" fillId="0" borderId="38" xfId="0" applyBorder="1" applyAlignment="1">
      <alignment horizontal="center" vertical="center"/>
    </xf>
    <xf numFmtId="0" fontId="6" fillId="3" borderId="103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3" borderId="101" xfId="0" applyFont="1" applyFill="1" applyBorder="1" applyAlignment="1">
      <alignment horizontal="center" vertical="center" wrapText="1"/>
    </xf>
    <xf numFmtId="0" fontId="6" fillId="3" borderId="104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11" fillId="0" borderId="91" xfId="0" applyFont="1" applyBorder="1" applyAlignment="1">
      <alignment horizontal="center" vertical="center"/>
    </xf>
    <xf numFmtId="0" fontId="11" fillId="0" borderId="90" xfId="0" applyFont="1" applyBorder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0" fontId="11" fillId="0" borderId="108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0" fillId="0" borderId="108" xfId="0" applyBorder="1"/>
    <xf numFmtId="0" fontId="0" fillId="0" borderId="89" xfId="0" applyBorder="1"/>
    <xf numFmtId="0" fontId="6" fillId="3" borderId="92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0" fillId="0" borderId="110" xfId="0" applyBorder="1"/>
    <xf numFmtId="0" fontId="0" fillId="0" borderId="111" xfId="0" applyBorder="1"/>
    <xf numFmtId="0" fontId="0" fillId="0" borderId="112" xfId="0" applyBorder="1"/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82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63" xfId="0" applyBorder="1" applyAlignment="1">
      <alignment horizontal="center" vertical="center"/>
    </xf>
    <xf numFmtId="0" fontId="0" fillId="0" borderId="105" xfId="0" applyBorder="1" applyAlignment="1">
      <alignment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5" xfId="0" applyBorder="1" applyAlignment="1">
      <alignment vertical="center"/>
    </xf>
    <xf numFmtId="0" fontId="0" fillId="0" borderId="7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88" xfId="0" applyBorder="1"/>
    <xf numFmtId="0" fontId="0" fillId="0" borderId="91" xfId="0" applyBorder="1" applyAlignment="1">
      <alignment horizontal="center" vertical="center"/>
    </xf>
    <xf numFmtId="0" fontId="6" fillId="3" borderId="120" xfId="0" applyFont="1" applyFill="1" applyBorder="1" applyAlignment="1">
      <alignment horizontal="center" vertical="center" wrapText="1"/>
    </xf>
    <xf numFmtId="0" fontId="0" fillId="0" borderId="77" xfId="0" applyBorder="1" applyAlignment="1">
      <alignment horizontal="center" vertical="center"/>
    </xf>
    <xf numFmtId="0" fontId="6" fillId="3" borderId="82" xfId="0" applyFont="1" applyFill="1" applyBorder="1" applyAlignment="1">
      <alignment horizontal="center" vertical="center" wrapText="1"/>
    </xf>
    <xf numFmtId="0" fontId="0" fillId="0" borderId="122" xfId="0" applyBorder="1"/>
    <xf numFmtId="0" fontId="8" fillId="3" borderId="28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6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73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83" xfId="0" applyFont="1" applyFill="1" applyBorder="1" applyAlignment="1">
      <alignment horizontal="center" vertical="center" wrapText="1"/>
    </xf>
    <xf numFmtId="0" fontId="8" fillId="3" borderId="70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71" xfId="0" applyFont="1" applyFill="1" applyBorder="1" applyAlignment="1">
      <alignment horizontal="center" vertical="center" wrapText="1"/>
    </xf>
    <xf numFmtId="0" fontId="8" fillId="3" borderId="10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6" fillId="3" borderId="65" xfId="0" applyFont="1" applyFill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1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5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01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84" xfId="0" applyFont="1" applyBorder="1" applyAlignment="1">
      <alignment horizontal="center"/>
    </xf>
    <xf numFmtId="0" fontId="6" fillId="0" borderId="46" xfId="0" applyFont="1" applyBorder="1"/>
    <xf numFmtId="0" fontId="6" fillId="0" borderId="3" xfId="0" applyFont="1" applyBorder="1"/>
    <xf numFmtId="0" fontId="6" fillId="0" borderId="15" xfId="0" applyFont="1" applyBorder="1"/>
    <xf numFmtId="0" fontId="6" fillId="0" borderId="8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/>
    <xf numFmtId="0" fontId="6" fillId="0" borderId="74" xfId="0" applyFont="1" applyBorder="1"/>
    <xf numFmtId="0" fontId="6" fillId="0" borderId="78" xfId="0" applyFont="1" applyBorder="1"/>
    <xf numFmtId="0" fontId="6" fillId="0" borderId="75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47" xfId="0" applyFont="1" applyBorder="1"/>
    <xf numFmtId="0" fontId="6" fillId="0" borderId="35" xfId="0" applyFont="1" applyBorder="1"/>
    <xf numFmtId="0" fontId="6" fillId="0" borderId="16" xfId="0" applyFont="1" applyBorder="1"/>
    <xf numFmtId="0" fontId="8" fillId="0" borderId="57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6" fillId="3" borderId="10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3" borderId="120" xfId="0" applyFont="1" applyFill="1" applyBorder="1" applyAlignment="1">
      <alignment horizontal="center" vertical="center" wrapText="1"/>
    </xf>
    <xf numFmtId="0" fontId="8" fillId="3" borderId="92" xfId="0" applyFont="1" applyFill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8" fillId="3" borderId="87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0" fillId="0" borderId="114" xfId="0" applyBorder="1"/>
    <xf numFmtId="0" fontId="13" fillId="0" borderId="0" xfId="0" applyFont="1" applyAlignment="1">
      <alignment horizontal="center"/>
    </xf>
    <xf numFmtId="0" fontId="14" fillId="0" borderId="90" xfId="0" applyFont="1" applyBorder="1" applyAlignment="1">
      <alignment horizontal="center"/>
    </xf>
    <xf numFmtId="0" fontId="14" fillId="0" borderId="94" xfId="0" applyFont="1" applyBorder="1" applyAlignment="1">
      <alignment horizontal="center"/>
    </xf>
    <xf numFmtId="0" fontId="14" fillId="0" borderId="95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13" fillId="0" borderId="95" xfId="0" applyFont="1" applyBorder="1" applyAlignment="1">
      <alignment horizontal="center" vertical="center"/>
    </xf>
    <xf numFmtId="0" fontId="13" fillId="0" borderId="108" xfId="0" applyFont="1" applyBorder="1" applyAlignment="1">
      <alignment horizontal="center" vertical="center"/>
    </xf>
    <xf numFmtId="0" fontId="13" fillId="0" borderId="94" xfId="0" applyFont="1" applyBorder="1" applyAlignment="1">
      <alignment horizontal="center" vertical="center"/>
    </xf>
    <xf numFmtId="0" fontId="13" fillId="0" borderId="108" xfId="0" applyFont="1" applyBorder="1"/>
    <xf numFmtId="0" fontId="13" fillId="0" borderId="94" xfId="0" applyFont="1" applyBorder="1"/>
    <xf numFmtId="0" fontId="13" fillId="0" borderId="95" xfId="0" applyFont="1" applyBorder="1"/>
    <xf numFmtId="0" fontId="15" fillId="0" borderId="5" xfId="0" applyFont="1" applyBorder="1"/>
    <xf numFmtId="0" fontId="15" fillId="0" borderId="3" xfId="0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16" fillId="4" borderId="61" xfId="0" applyFont="1" applyFill="1" applyBorder="1" applyAlignment="1">
      <alignment vertical="center" wrapText="1"/>
    </xf>
    <xf numFmtId="0" fontId="0" fillId="4" borderId="0" xfId="0" applyFill="1"/>
    <xf numFmtId="0" fontId="3" fillId="4" borderId="0" xfId="0" applyFont="1" applyFill="1" applyAlignment="1">
      <alignment vertical="center" wrapText="1"/>
    </xf>
    <xf numFmtId="0" fontId="3" fillId="4" borderId="64" xfId="0" applyFont="1" applyFill="1" applyBorder="1" applyAlignment="1">
      <alignment vertical="center" wrapText="1"/>
    </xf>
    <xf numFmtId="0" fontId="4" fillId="4" borderId="93" xfId="0" applyFont="1" applyFill="1" applyBorder="1" applyAlignment="1">
      <alignment vertical="center" wrapText="1"/>
    </xf>
    <xf numFmtId="0" fontId="5" fillId="4" borderId="106" xfId="0" applyFont="1" applyFill="1" applyBorder="1" applyAlignment="1">
      <alignment vertical="center" wrapText="1"/>
    </xf>
    <xf numFmtId="0" fontId="19" fillId="4" borderId="93" xfId="0" applyFont="1" applyFill="1" applyBorder="1" applyAlignment="1">
      <alignment vertical="center" wrapText="1"/>
    </xf>
    <xf numFmtId="0" fontId="21" fillId="4" borderId="61" xfId="0" applyFont="1" applyFill="1" applyBorder="1"/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4" borderId="61" xfId="0" applyFont="1" applyFill="1" applyBorder="1" applyAlignment="1">
      <alignment vertical="center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4" borderId="93" xfId="0" applyFont="1" applyFill="1" applyBorder="1" applyAlignment="1">
      <alignment vertical="center"/>
    </xf>
    <xf numFmtId="0" fontId="21" fillId="0" borderId="16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20" fillId="4" borderId="61" xfId="0" applyFont="1" applyFill="1" applyBorder="1" applyAlignment="1">
      <alignment vertical="center"/>
    </xf>
    <xf numFmtId="0" fontId="20" fillId="0" borderId="61" xfId="0" applyFont="1" applyBorder="1" applyAlignment="1">
      <alignment horizontal="center" vertical="center"/>
    </xf>
    <xf numFmtId="0" fontId="20" fillId="0" borderId="93" xfId="0" applyFont="1" applyBorder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0" fontId="9" fillId="4" borderId="64" xfId="0" applyFont="1" applyFill="1" applyBorder="1" applyAlignment="1">
      <alignment vertical="center" wrapText="1"/>
    </xf>
    <xf numFmtId="0" fontId="1" fillId="4" borderId="66" xfId="0" applyFont="1" applyFill="1" applyBorder="1" applyAlignment="1">
      <alignment vertical="center"/>
    </xf>
    <xf numFmtId="0" fontId="12" fillId="4" borderId="67" xfId="0" applyFont="1" applyFill="1" applyBorder="1" applyAlignment="1">
      <alignment vertical="center"/>
    </xf>
    <xf numFmtId="0" fontId="4" fillId="4" borderId="67" xfId="0" applyFont="1" applyFill="1" applyBorder="1" applyAlignment="1">
      <alignment horizontal="center" vertical="center" wrapText="1"/>
    </xf>
    <xf numFmtId="0" fontId="2" fillId="4" borderId="121" xfId="0" applyFont="1" applyFill="1" applyBorder="1" applyAlignment="1">
      <alignment horizontal="center" vertical="center"/>
    </xf>
    <xf numFmtId="0" fontId="2" fillId="4" borderId="88" xfId="0" applyFont="1" applyFill="1" applyBorder="1" applyAlignment="1">
      <alignment horizontal="center" vertical="center"/>
    </xf>
    <xf numFmtId="0" fontId="4" fillId="4" borderId="116" xfId="0" applyFont="1" applyFill="1" applyBorder="1" applyAlignment="1">
      <alignment horizontal="center" vertical="center" wrapText="1"/>
    </xf>
    <xf numFmtId="0" fontId="4" fillId="4" borderId="117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54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56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vertical="center"/>
    </xf>
    <xf numFmtId="0" fontId="20" fillId="4" borderId="0" xfId="0" applyFont="1" applyFill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0" borderId="123" xfId="0" applyFont="1" applyBorder="1" applyAlignment="1">
      <alignment horizontal="center" vertical="center"/>
    </xf>
    <xf numFmtId="0" fontId="21" fillId="0" borderId="124" xfId="0" applyFont="1" applyBorder="1" applyAlignment="1">
      <alignment horizontal="center" vertical="center"/>
    </xf>
    <xf numFmtId="0" fontId="21" fillId="4" borderId="125" xfId="0" applyFont="1" applyFill="1" applyBorder="1" applyAlignment="1">
      <alignment vertical="center"/>
    </xf>
    <xf numFmtId="0" fontId="21" fillId="0" borderId="126" xfId="0" applyFont="1" applyBorder="1" applyAlignment="1">
      <alignment horizontal="center" vertical="center"/>
    </xf>
    <xf numFmtId="0" fontId="21" fillId="0" borderId="127" xfId="0" applyFont="1" applyBorder="1" applyAlignment="1">
      <alignment horizontal="center" vertical="center"/>
    </xf>
    <xf numFmtId="0" fontId="21" fillId="0" borderId="128" xfId="0" applyFont="1" applyBorder="1" applyAlignment="1">
      <alignment horizontal="center" vertical="center"/>
    </xf>
    <xf numFmtId="0" fontId="21" fillId="0" borderId="129" xfId="0" applyFont="1" applyBorder="1" applyAlignment="1">
      <alignment horizontal="center" vertical="center"/>
    </xf>
    <xf numFmtId="0" fontId="21" fillId="0" borderId="130" xfId="0" applyFont="1" applyBorder="1" applyAlignment="1">
      <alignment horizontal="center" vertical="center"/>
    </xf>
    <xf numFmtId="0" fontId="21" fillId="0" borderId="131" xfId="0" applyFont="1" applyBorder="1" applyAlignment="1">
      <alignment horizontal="center" vertical="center"/>
    </xf>
    <xf numFmtId="0" fontId="21" fillId="0" borderId="132" xfId="0" applyFont="1" applyBorder="1" applyAlignment="1">
      <alignment horizontal="center" vertical="center"/>
    </xf>
    <xf numFmtId="0" fontId="20" fillId="4" borderId="134" xfId="0" applyFont="1" applyFill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/>
    </xf>
    <xf numFmtId="0" fontId="21" fillId="0" borderId="136" xfId="0" applyFont="1" applyBorder="1" applyAlignment="1">
      <alignment horizontal="center" vertical="center"/>
    </xf>
    <xf numFmtId="0" fontId="21" fillId="0" borderId="137" xfId="0" applyFont="1" applyBorder="1" applyAlignment="1">
      <alignment horizontal="center" vertical="center"/>
    </xf>
    <xf numFmtId="0" fontId="21" fillId="0" borderId="138" xfId="0" applyFont="1" applyBorder="1" applyAlignment="1">
      <alignment horizontal="center" vertical="center"/>
    </xf>
    <xf numFmtId="0" fontId="21" fillId="0" borderId="141" xfId="0" applyFont="1" applyBorder="1" applyAlignment="1">
      <alignment horizontal="center" vertical="center"/>
    </xf>
    <xf numFmtId="16" fontId="21" fillId="0" borderId="143" xfId="0" applyNumberFormat="1" applyFont="1" applyBorder="1" applyAlignment="1">
      <alignment horizontal="center" vertical="center"/>
    </xf>
    <xf numFmtId="0" fontId="21" fillId="0" borderId="144" xfId="0" applyFont="1" applyBorder="1" applyAlignment="1">
      <alignment horizontal="center" vertical="center"/>
    </xf>
    <xf numFmtId="0" fontId="4" fillId="4" borderId="63" xfId="0" applyFont="1" applyFill="1" applyBorder="1" applyAlignment="1">
      <alignment horizontal="center" vertical="center" wrapText="1"/>
    </xf>
    <xf numFmtId="0" fontId="4" fillId="4" borderId="60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100" xfId="0" applyFont="1" applyFill="1" applyBorder="1" applyAlignment="1">
      <alignment horizontal="center" vertical="center" wrapText="1"/>
    </xf>
    <xf numFmtId="0" fontId="17" fillId="4" borderId="88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3" borderId="73" xfId="0" applyFont="1" applyFill="1" applyBorder="1" applyAlignment="1">
      <alignment horizontal="center" vertical="center" wrapText="1"/>
    </xf>
    <xf numFmtId="0" fontId="6" fillId="3" borderId="82" xfId="0" applyFont="1" applyFill="1" applyBorder="1" applyAlignment="1">
      <alignment vertical="center" wrapText="1"/>
    </xf>
    <xf numFmtId="0" fontId="6" fillId="3" borderId="75" xfId="0" applyFont="1" applyFill="1" applyBorder="1" applyAlignment="1">
      <alignment vertical="center" wrapText="1"/>
    </xf>
    <xf numFmtId="0" fontId="7" fillId="0" borderId="38" xfId="0" applyFon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23" fillId="4" borderId="145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4" borderId="0" xfId="0" applyFont="1" applyFill="1"/>
    <xf numFmtId="0" fontId="23" fillId="4" borderId="134" xfId="0" applyFont="1" applyFill="1" applyBorder="1" applyAlignment="1">
      <alignment horizontal="center" vertical="center"/>
    </xf>
    <xf numFmtId="0" fontId="0" fillId="0" borderId="61" xfId="0" applyBorder="1"/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93" xfId="0" applyBorder="1"/>
    <xf numFmtId="0" fontId="0" fillId="0" borderId="106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120" xfId="0" applyFont="1" applyBorder="1" applyAlignment="1">
      <alignment horizontal="center" vertical="center"/>
    </xf>
    <xf numFmtId="0" fontId="4" fillId="4" borderId="58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" fillId="4" borderId="92" xfId="0" applyFont="1" applyFill="1" applyBorder="1" applyAlignment="1">
      <alignment horizontal="center" vertical="center" wrapText="1"/>
    </xf>
    <xf numFmtId="0" fontId="4" fillId="4" borderId="146" xfId="0" applyFont="1" applyFill="1" applyBorder="1" applyAlignment="1">
      <alignment horizontal="center" vertical="center" wrapText="1"/>
    </xf>
    <xf numFmtId="0" fontId="4" fillId="4" borderId="5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8" fillId="4" borderId="60" xfId="0" applyFont="1" applyFill="1" applyBorder="1" applyAlignment="1">
      <alignment horizontal="center" vertical="center" wrapText="1"/>
    </xf>
    <xf numFmtId="0" fontId="18" fillId="4" borderId="61" xfId="0" applyFont="1" applyFill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/>
    </xf>
    <xf numFmtId="0" fontId="22" fillId="0" borderId="93" xfId="0" applyFont="1" applyBorder="1" applyAlignment="1">
      <alignment horizontal="center" vertical="center"/>
    </xf>
    <xf numFmtId="0" fontId="19" fillId="4" borderId="0" xfId="0" applyFont="1" applyFill="1" applyAlignment="1">
      <alignment horizontal="center" vertical="center" wrapText="1"/>
    </xf>
    <xf numFmtId="0" fontId="20" fillId="4" borderId="133" xfId="0" applyFont="1" applyFill="1" applyBorder="1" applyAlignment="1">
      <alignment horizontal="center" vertical="center"/>
    </xf>
    <xf numFmtId="0" fontId="20" fillId="4" borderId="72" xfId="0" applyFont="1" applyFill="1" applyBorder="1" applyAlignment="1">
      <alignment horizontal="center" vertical="center"/>
    </xf>
    <xf numFmtId="0" fontId="20" fillId="4" borderId="139" xfId="0" applyFont="1" applyFill="1" applyBorder="1" applyAlignment="1">
      <alignment horizontal="center" vertical="center"/>
    </xf>
    <xf numFmtId="0" fontId="20" fillId="4" borderId="57" xfId="0" applyFont="1" applyFill="1" applyBorder="1" applyAlignment="1">
      <alignment horizontal="center" vertical="center"/>
    </xf>
    <xf numFmtId="0" fontId="20" fillId="4" borderId="140" xfId="0" applyFont="1" applyFill="1" applyBorder="1" applyAlignment="1">
      <alignment horizontal="center" vertical="center"/>
    </xf>
    <xf numFmtId="0" fontId="20" fillId="4" borderId="141" xfId="0" applyFont="1" applyFill="1" applyBorder="1" applyAlignment="1">
      <alignment horizontal="center" vertical="center"/>
    </xf>
    <xf numFmtId="0" fontId="20" fillId="4" borderId="142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4" borderId="134" xfId="0" applyFont="1" applyFill="1" applyBorder="1" applyAlignment="1">
      <alignment horizontal="center" vertical="center"/>
    </xf>
    <xf numFmtId="0" fontId="20" fillId="4" borderId="61" xfId="0" applyFont="1" applyFill="1" applyBorder="1" applyAlignment="1">
      <alignment horizontal="center" vertical="center"/>
    </xf>
    <xf numFmtId="0" fontId="20" fillId="4" borderId="62" xfId="0" applyFont="1" applyFill="1" applyBorder="1" applyAlignment="1">
      <alignment horizontal="center" vertical="center"/>
    </xf>
    <xf numFmtId="0" fontId="20" fillId="4" borderId="60" xfId="0" applyFont="1" applyFill="1" applyBorder="1" applyAlignment="1">
      <alignment horizontal="center" vertical="center"/>
    </xf>
    <xf numFmtId="0" fontId="19" fillId="4" borderId="93" xfId="0" applyFont="1" applyFill="1" applyBorder="1" applyAlignment="1">
      <alignment horizontal="center" wrapText="1"/>
    </xf>
    <xf numFmtId="0" fontId="19" fillId="4" borderId="63" xfId="0" applyFont="1" applyFill="1" applyBorder="1" applyAlignment="1">
      <alignment horizontal="center" vertical="center" wrapText="1"/>
    </xf>
    <xf numFmtId="0" fontId="19" fillId="4" borderId="91" xfId="0" applyFont="1" applyFill="1" applyBorder="1" applyAlignment="1">
      <alignment horizontal="center" vertical="center" wrapText="1"/>
    </xf>
    <xf numFmtId="0" fontId="19" fillId="4" borderId="93" xfId="0" applyFont="1" applyFill="1" applyBorder="1" applyAlignment="1">
      <alignment horizontal="center" vertical="center" wrapText="1"/>
    </xf>
    <xf numFmtId="0" fontId="0" fillId="0" borderId="91" xfId="0" applyBorder="1" applyAlignment="1">
      <alignment horizontal="center"/>
    </xf>
    <xf numFmtId="0" fontId="0" fillId="0" borderId="93" xfId="0" applyBorder="1" applyAlignment="1">
      <alignment horizontal="center"/>
    </xf>
    <xf numFmtId="16" fontId="4" fillId="2" borderId="17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16" fontId="3" fillId="4" borderId="118" xfId="0" applyNumberFormat="1" applyFont="1" applyFill="1" applyBorder="1" applyAlignment="1">
      <alignment horizontal="center" vertical="center" wrapText="1"/>
    </xf>
    <xf numFmtId="16" fontId="3" fillId="4" borderId="55" xfId="0" applyNumberFormat="1" applyFont="1" applyFill="1" applyBorder="1" applyAlignment="1">
      <alignment horizontal="center" vertical="center" wrapText="1"/>
    </xf>
    <xf numFmtId="16" fontId="3" fillId="4" borderId="113" xfId="0" applyNumberFormat="1" applyFont="1" applyFill="1" applyBorder="1" applyAlignment="1">
      <alignment horizontal="center" vertical="center" wrapText="1"/>
    </xf>
    <xf numFmtId="16" fontId="3" fillId="4" borderId="114" xfId="0" applyNumberFormat="1" applyFont="1" applyFill="1" applyBorder="1" applyAlignment="1">
      <alignment horizontal="center" vertical="center" wrapText="1"/>
    </xf>
    <xf numFmtId="16" fontId="3" fillId="4" borderId="115" xfId="0" applyNumberFormat="1" applyFont="1" applyFill="1" applyBorder="1" applyAlignment="1">
      <alignment horizontal="center" vertical="center" wrapText="1"/>
    </xf>
    <xf numFmtId="0" fontId="3" fillId="4" borderId="114" xfId="0" applyFont="1" applyFill="1" applyBorder="1" applyAlignment="1">
      <alignment horizontal="center" vertical="center" wrapText="1"/>
    </xf>
    <xf numFmtId="16" fontId="3" fillId="4" borderId="67" xfId="0" applyNumberFormat="1" applyFont="1" applyFill="1" applyBorder="1" applyAlignment="1">
      <alignment horizontal="center" vertical="center" wrapText="1"/>
    </xf>
    <xf numFmtId="16" fontId="3" fillId="4" borderId="68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wrapText="1"/>
    </xf>
    <xf numFmtId="0" fontId="12" fillId="4" borderId="64" xfId="0" applyFont="1" applyFill="1" applyBorder="1" applyAlignment="1">
      <alignment horizontal="center" wrapText="1"/>
    </xf>
    <xf numFmtId="0" fontId="12" fillId="4" borderId="93" xfId="0" applyFont="1" applyFill="1" applyBorder="1" applyAlignment="1">
      <alignment horizontal="center" wrapText="1"/>
    </xf>
    <xf numFmtId="0" fontId="12" fillId="4" borderId="106" xfId="0" applyFont="1" applyFill="1" applyBorder="1" applyAlignment="1">
      <alignment horizontal="center" wrapText="1"/>
    </xf>
    <xf numFmtId="16" fontId="3" fillId="4" borderId="91" xfId="0" applyNumberFormat="1" applyFont="1" applyFill="1" applyBorder="1" applyAlignment="1">
      <alignment horizontal="center" vertical="center" wrapText="1"/>
    </xf>
    <xf numFmtId="16" fontId="3" fillId="4" borderId="93" xfId="0" applyNumberFormat="1" applyFont="1" applyFill="1" applyBorder="1" applyAlignment="1">
      <alignment horizontal="center" vertical="center" wrapText="1"/>
    </xf>
    <xf numFmtId="16" fontId="3" fillId="4" borderId="106" xfId="0" applyNumberFormat="1" applyFont="1" applyFill="1" applyBorder="1" applyAlignment="1">
      <alignment horizontal="center" vertical="center" wrapText="1"/>
    </xf>
    <xf numFmtId="0" fontId="3" fillId="4" borderId="60" xfId="0" applyFont="1" applyFill="1" applyBorder="1" applyAlignment="1">
      <alignment horizontal="center" vertical="center" wrapText="1"/>
    </xf>
    <xf numFmtId="0" fontId="3" fillId="4" borderId="61" xfId="0" applyFont="1" applyFill="1" applyBorder="1" applyAlignment="1">
      <alignment horizontal="center" vertical="center" wrapText="1"/>
    </xf>
    <xf numFmtId="0" fontId="3" fillId="4" borderId="62" xfId="0" applyFont="1" applyFill="1" applyBorder="1" applyAlignment="1">
      <alignment horizontal="center" vertical="center" wrapText="1"/>
    </xf>
    <xf numFmtId="16" fontId="3" fillId="4" borderId="17" xfId="0" applyNumberFormat="1" applyFont="1" applyFill="1" applyBorder="1" applyAlignment="1">
      <alignment horizontal="center" vertical="center" wrapText="1"/>
    </xf>
    <xf numFmtId="0" fontId="0" fillId="0" borderId="91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113" xfId="0" applyBorder="1" applyAlignment="1">
      <alignment horizontal="center"/>
    </xf>
    <xf numFmtId="0" fontId="0" fillId="0" borderId="114" xfId="0" applyBorder="1" applyAlignment="1">
      <alignment horizontal="center"/>
    </xf>
    <xf numFmtId="0" fontId="13" fillId="0" borderId="113" xfId="0" applyFont="1" applyBorder="1" applyAlignment="1">
      <alignment horizontal="center"/>
    </xf>
    <xf numFmtId="0" fontId="12" fillId="4" borderId="17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 wrapText="1"/>
    </xf>
    <xf numFmtId="0" fontId="13" fillId="0" borderId="9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" fillId="4" borderId="147" xfId="0" applyFont="1" applyFill="1" applyBorder="1" applyAlignment="1">
      <alignment horizontal="center" vertical="center"/>
    </xf>
    <xf numFmtId="0" fontId="2" fillId="4" borderId="87" xfId="0" applyFont="1" applyFill="1" applyBorder="1" applyAlignment="1">
      <alignment horizontal="center" vertical="center"/>
    </xf>
    <xf numFmtId="0" fontId="4" fillId="4" borderId="80" xfId="0" applyFont="1" applyFill="1" applyBorder="1" applyAlignment="1">
      <alignment horizontal="center" vertical="center" wrapText="1"/>
    </xf>
    <xf numFmtId="0" fontId="4" fillId="4" borderId="148" xfId="0" applyFont="1" applyFill="1" applyBorder="1" applyAlignment="1">
      <alignment horizontal="center" vertical="center" wrapText="1"/>
    </xf>
    <xf numFmtId="0" fontId="13" fillId="0" borderId="92" xfId="0" applyFont="1" applyBorder="1" applyAlignment="1">
      <alignment horizontal="center" vertical="center"/>
    </xf>
    <xf numFmtId="0" fontId="13" fillId="0" borderId="93" xfId="0" applyFont="1" applyBorder="1"/>
    <xf numFmtId="0" fontId="13" fillId="0" borderId="91" xfId="0" applyFont="1" applyBorder="1" applyAlignment="1">
      <alignment horizontal="center" vertical="center"/>
    </xf>
    <xf numFmtId="0" fontId="13" fillId="0" borderId="110" xfId="0" applyFont="1" applyBorder="1" applyAlignment="1">
      <alignment horizontal="center" vertical="center"/>
    </xf>
    <xf numFmtId="0" fontId="13" fillId="0" borderId="112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6" fillId="3" borderId="102" xfId="0" applyFont="1" applyFill="1" applyBorder="1" applyAlignment="1">
      <alignment horizontal="center" vertical="center" wrapText="1"/>
    </xf>
    <xf numFmtId="0" fontId="0" fillId="0" borderId="47" xfId="0" applyBorder="1"/>
    <xf numFmtId="0" fontId="8" fillId="0" borderId="29" xfId="0" applyFont="1" applyBorder="1" applyAlignment="1">
      <alignment horizontal="center" vertical="center"/>
    </xf>
    <xf numFmtId="0" fontId="25" fillId="0" borderId="43" xfId="0" applyFont="1" applyBorder="1"/>
    <xf numFmtId="0" fontId="8" fillId="3" borderId="57" xfId="0" applyFont="1" applyFill="1" applyBorder="1" applyAlignment="1">
      <alignment horizontal="center" vertical="center" wrapText="1"/>
    </xf>
    <xf numFmtId="0" fontId="25" fillId="0" borderId="44" xfId="0" applyFont="1" applyBorder="1"/>
    <xf numFmtId="0" fontId="25" fillId="0" borderId="45" xfId="0" applyFont="1" applyBorder="1"/>
    <xf numFmtId="0" fontId="25" fillId="0" borderId="46" xfId="0" applyFont="1" applyBorder="1"/>
    <xf numFmtId="0" fontId="25" fillId="0" borderId="3" xfId="0" applyFont="1" applyBorder="1"/>
    <xf numFmtId="0" fontId="25" fillId="0" borderId="15" xfId="0" applyFont="1" applyBorder="1"/>
    <xf numFmtId="0" fontId="25" fillId="0" borderId="47" xfId="0" applyFont="1" applyBorder="1"/>
    <xf numFmtId="0" fontId="25" fillId="0" borderId="35" xfId="0" applyFont="1" applyBorder="1"/>
    <xf numFmtId="0" fontId="25" fillId="0" borderId="16" xfId="0" applyFont="1" applyBorder="1"/>
    <xf numFmtId="0" fontId="25" fillId="0" borderId="29" xfId="0" applyFont="1" applyBorder="1"/>
    <xf numFmtId="0" fontId="25" fillId="0" borderId="81" xfId="0" applyFont="1" applyBorder="1"/>
    <xf numFmtId="0" fontId="25" fillId="0" borderId="84" xfId="0" applyFont="1" applyBorder="1"/>
    <xf numFmtId="0" fontId="25" fillId="0" borderId="74" xfId="0" applyFont="1" applyBorder="1"/>
    <xf numFmtId="0" fontId="25" fillId="0" borderId="77" xfId="0" applyFont="1" applyBorder="1"/>
    <xf numFmtId="0" fontId="25" fillId="0" borderId="78" xfId="0" applyFont="1" applyBorder="1"/>
    <xf numFmtId="0" fontId="8" fillId="3" borderId="47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center"/>
    </xf>
    <xf numFmtId="0" fontId="25" fillId="0" borderId="65" xfId="0" applyFont="1" applyBorder="1" applyAlignment="1">
      <alignment horizontal="center"/>
    </xf>
    <xf numFmtId="0" fontId="25" fillId="0" borderId="44" xfId="0" applyFont="1" applyBorder="1" applyAlignment="1">
      <alignment horizontal="center"/>
    </xf>
    <xf numFmtId="0" fontId="25" fillId="0" borderId="45" xfId="0" applyFont="1" applyBorder="1" applyAlignment="1">
      <alignment horizontal="center"/>
    </xf>
    <xf numFmtId="0" fontId="25" fillId="0" borderId="46" xfId="0" applyFont="1" applyBorder="1" applyAlignment="1">
      <alignment horizontal="center"/>
    </xf>
    <xf numFmtId="0" fontId="25" fillId="0" borderId="50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47" xfId="0" applyFont="1" applyBorder="1" applyAlignment="1">
      <alignment horizontal="center"/>
    </xf>
    <xf numFmtId="0" fontId="25" fillId="0" borderId="51" xfId="0" applyFont="1" applyBorder="1" applyAlignment="1">
      <alignment horizontal="center"/>
    </xf>
    <xf numFmtId="0" fontId="25" fillId="0" borderId="3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29" xfId="0" applyFont="1" applyBorder="1" applyAlignment="1">
      <alignment horizontal="center"/>
    </xf>
    <xf numFmtId="0" fontId="25" fillId="0" borderId="101" xfId="0" applyFont="1" applyBorder="1" applyAlignment="1">
      <alignment horizontal="center"/>
    </xf>
    <xf numFmtId="0" fontId="25" fillId="0" borderId="81" xfId="0" applyFont="1" applyBorder="1" applyAlignment="1">
      <alignment horizontal="center"/>
    </xf>
    <xf numFmtId="0" fontId="25" fillId="0" borderId="84" xfId="0" applyFont="1" applyBorder="1" applyAlignment="1">
      <alignment horizontal="center"/>
    </xf>
    <xf numFmtId="0" fontId="25" fillId="0" borderId="74" xfId="0" applyFont="1" applyBorder="1" applyAlignment="1">
      <alignment horizontal="center"/>
    </xf>
    <xf numFmtId="0" fontId="25" fillId="0" borderId="76" xfId="0" applyFont="1" applyBorder="1" applyAlignment="1">
      <alignment horizontal="center"/>
    </xf>
    <xf numFmtId="0" fontId="25" fillId="0" borderId="77" xfId="0" applyFont="1" applyBorder="1" applyAlignment="1">
      <alignment horizontal="center"/>
    </xf>
    <xf numFmtId="0" fontId="25" fillId="0" borderId="78" xfId="0" applyFont="1" applyBorder="1" applyAlignment="1">
      <alignment horizontal="center"/>
    </xf>
    <xf numFmtId="0" fontId="8" fillId="3" borderId="85" xfId="0" applyFont="1" applyFill="1" applyBorder="1" applyAlignment="1">
      <alignment horizontal="center" vertical="center" wrapText="1"/>
    </xf>
    <xf numFmtId="0" fontId="8" fillId="3" borderId="86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84" xfId="0" applyFont="1" applyFill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0" fontId="25" fillId="0" borderId="1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8" fillId="3" borderId="104" xfId="0" applyFont="1" applyFill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81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/>
    </xf>
    <xf numFmtId="0" fontId="24" fillId="3" borderId="58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8" fillId="3" borderId="74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24" fillId="3" borderId="37" xfId="0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8" fillId="0" borderId="81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8" fillId="3" borderId="107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8" fillId="3" borderId="65" xfId="0" applyFont="1" applyFill="1" applyBorder="1" applyAlignment="1">
      <alignment horizontal="center" vertical="center" wrapText="1"/>
    </xf>
    <xf numFmtId="0" fontId="0" fillId="0" borderId="75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8" fillId="3" borderId="101" xfId="0" applyFont="1" applyFill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11" fillId="0" borderId="112" xfId="0" applyFont="1" applyBorder="1" applyAlignment="1">
      <alignment horizontal="center" vertical="center"/>
    </xf>
    <xf numFmtId="0" fontId="11" fillId="0" borderId="122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8" fillId="3" borderId="77" xfId="0" applyFont="1" applyFill="1" applyBorder="1" applyAlignment="1">
      <alignment horizontal="center" vertical="center" wrapText="1"/>
    </xf>
    <xf numFmtId="0" fontId="8" fillId="3" borderId="78" xfId="0" applyFont="1" applyFill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6" fillId="3" borderId="105" xfId="0" applyFont="1" applyFill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/>
    </xf>
    <xf numFmtId="0" fontId="6" fillId="0" borderId="97" xfId="0" applyFont="1" applyBorder="1"/>
    <xf numFmtId="0" fontId="6" fillId="0" borderId="98" xfId="0" applyFont="1" applyBorder="1"/>
    <xf numFmtId="0" fontId="6" fillId="0" borderId="99" xfId="0" applyFont="1" applyBorder="1"/>
    <xf numFmtId="0" fontId="6" fillId="3" borderId="61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B3BB95F0-78E4-4743-907D-44FADA2B394C}"/>
  </cellStyles>
  <dxfs count="68"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eetMetadata" Target="metadata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105833</xdr:colOff>
      <xdr:row>48</xdr:row>
      <xdr:rowOff>148167</xdr:rowOff>
    </xdr:from>
    <xdr:to>
      <xdr:col>3</xdr:col>
      <xdr:colOff>107845</xdr:colOff>
      <xdr:row>51</xdr:row>
      <xdr:rowOff>95250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4423BA86-8CA6-49EC-A17E-7F0FDF6524F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33" y="9546167"/>
          <a:ext cx="2037187" cy="42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7</xdr:col>
      <xdr:colOff>116417</xdr:colOff>
      <xdr:row>38</xdr:row>
      <xdr:rowOff>106782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AF886269-B651-4748-AD4C-9FABBD71A19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540500"/>
          <a:ext cx="814917" cy="300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1228725</xdr:colOff>
      <xdr:row>0</xdr:row>
      <xdr:rowOff>38100</xdr:rowOff>
    </xdr:from>
    <xdr:to>
      <xdr:col>4</xdr:col>
      <xdr:colOff>177800</xdr:colOff>
      <xdr:row>1</xdr:row>
      <xdr:rowOff>57150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506825A-604C-41C9-BA93-C90DB6010D4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38100"/>
          <a:ext cx="9144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139700</xdr:colOff>
      <xdr:row>1</xdr:row>
      <xdr:rowOff>19050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1EC97C9-9EF4-4A12-8111-D6C4ACC6C1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0"/>
          <a:ext cx="1012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1228725</xdr:colOff>
      <xdr:row>0</xdr:row>
      <xdr:rowOff>38100</xdr:rowOff>
    </xdr:from>
    <xdr:to>
      <xdr:col>4</xdr:col>
      <xdr:colOff>177800</xdr:colOff>
      <xdr:row>1</xdr:row>
      <xdr:rowOff>158750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277B6D33-0D41-4804-AD6D-EB089CE8298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38100"/>
          <a:ext cx="9144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1266825</xdr:colOff>
      <xdr:row>0</xdr:row>
      <xdr:rowOff>19050</xdr:rowOff>
    </xdr:from>
    <xdr:to>
      <xdr:col>4</xdr:col>
      <xdr:colOff>219075</xdr:colOff>
      <xdr:row>1</xdr:row>
      <xdr:rowOff>85725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B6CCDF32-B82D-40FE-BF07-5C0A5F86D19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9050"/>
          <a:ext cx="9144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1228725</xdr:colOff>
      <xdr:row>0</xdr:row>
      <xdr:rowOff>38100</xdr:rowOff>
    </xdr:from>
    <xdr:to>
      <xdr:col>4</xdr:col>
      <xdr:colOff>180975</xdr:colOff>
      <xdr:row>1</xdr:row>
      <xdr:rowOff>76200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D65F26D4-846D-4E59-B2DD-5296827C11D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38100"/>
          <a:ext cx="9144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38100</xdr:rowOff>
    </xdr:from>
    <xdr:to>
      <xdr:col>4</xdr:col>
      <xdr:colOff>177800</xdr:colOff>
      <xdr:row>1</xdr:row>
      <xdr:rowOff>95250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110F13DC-98F0-4DEA-AF32-37AFEE9A88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38100"/>
          <a:ext cx="9144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1228725</xdr:colOff>
      <xdr:row>0</xdr:row>
      <xdr:rowOff>38100</xdr:rowOff>
    </xdr:from>
    <xdr:to>
      <xdr:col>4</xdr:col>
      <xdr:colOff>177800</xdr:colOff>
      <xdr:row>1</xdr:row>
      <xdr:rowOff>76200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519284CF-B176-4CC4-93E0-AE0CABA037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38100"/>
          <a:ext cx="9144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E28BF-1A65-4053-A286-E31637DC409A}">
  <dimension ref="A1:P53"/>
  <sheetViews>
    <sheetView tabSelected="1" zoomScale="90" zoomScaleNormal="90" workbookViewId="0">
      <selection activeCell="L21" sqref="L21"/>
    </sheetView>
  </sheetViews>
  <sheetFormatPr defaultRowHeight="12.5" x14ac:dyDescent="0.25"/>
  <cols>
    <col min="1" max="1" width="4.7265625" style="80" customWidth="1"/>
    <col min="2" max="2" width="5.7265625" style="80" customWidth="1"/>
    <col min="3" max="3" width="24.7265625" customWidth="1"/>
    <col min="4" max="4" width="7.7265625" style="80" customWidth="1"/>
    <col min="5" max="5" width="2.7265625" customWidth="1"/>
    <col min="6" max="6" width="4.7265625" style="80" customWidth="1"/>
    <col min="7" max="7" width="5.7265625" style="80" customWidth="1"/>
    <col min="8" max="8" width="24.7265625" style="80" customWidth="1"/>
    <col min="9" max="9" width="7.7265625" style="80" customWidth="1"/>
  </cols>
  <sheetData>
    <row r="1" spans="1:16" ht="21.75" customHeight="1" x14ac:dyDescent="0.25">
      <c r="A1" s="365" t="s">
        <v>163</v>
      </c>
      <c r="B1" s="366"/>
      <c r="C1" s="366"/>
      <c r="D1" s="366"/>
      <c r="E1" s="366"/>
      <c r="F1" s="366"/>
      <c r="G1" s="253"/>
      <c r="H1" s="253"/>
      <c r="I1" s="254"/>
    </row>
    <row r="2" spans="1:16" ht="21.75" customHeight="1" x14ac:dyDescent="0.25">
      <c r="A2" s="385" t="s">
        <v>66</v>
      </c>
      <c r="B2" s="371"/>
      <c r="C2" s="371" t="s">
        <v>172</v>
      </c>
      <c r="D2" s="371"/>
      <c r="E2" s="371"/>
      <c r="F2" s="371"/>
      <c r="G2" s="371"/>
      <c r="H2" s="255"/>
      <c r="I2" s="256"/>
      <c r="P2" t="e" vm="1">
        <v>#VALUE!</v>
      </c>
    </row>
    <row r="3" spans="1:16" ht="21.75" customHeight="1" thickBot="1" x14ac:dyDescent="0.65">
      <c r="A3" s="386"/>
      <c r="B3" s="387"/>
      <c r="C3" s="259" t="s">
        <v>88</v>
      </c>
      <c r="D3" s="384">
        <v>2025</v>
      </c>
      <c r="E3" s="384"/>
      <c r="F3" s="384"/>
      <c r="G3" s="384"/>
      <c r="H3" s="257"/>
      <c r="I3" s="258"/>
    </row>
    <row r="4" spans="1:16" ht="15" customHeight="1" thickBot="1" x14ac:dyDescent="0.3">
      <c r="A4" s="383" t="s">
        <v>67</v>
      </c>
      <c r="B4" s="381"/>
      <c r="C4" s="381"/>
      <c r="D4" s="381"/>
      <c r="E4" s="260"/>
      <c r="F4" s="381" t="s">
        <v>68</v>
      </c>
      <c r="G4" s="381"/>
      <c r="H4" s="381"/>
      <c r="I4" s="382"/>
    </row>
    <row r="5" spans="1:16" ht="15" customHeight="1" x14ac:dyDescent="0.25">
      <c r="A5" s="300" t="s">
        <v>54</v>
      </c>
      <c r="B5" s="301">
        <f>+'250'!B5</f>
        <v>197</v>
      </c>
      <c r="C5" s="301" t="str">
        <f>+'250'!C5</f>
        <v>Shea McDERMOTT</v>
      </c>
      <c r="D5" s="301">
        <f>+'250'!D5</f>
        <v>120</v>
      </c>
      <c r="E5" s="302"/>
      <c r="F5" s="301" t="s">
        <v>54</v>
      </c>
      <c r="G5" s="301">
        <f>+'125'!B5</f>
        <v>98</v>
      </c>
      <c r="H5" s="301" t="str">
        <f>+'125'!C5</f>
        <v>James EGERTON</v>
      </c>
      <c r="I5" s="303">
        <f>+'125'!D5</f>
        <v>128</v>
      </c>
    </row>
    <row r="6" spans="1:16" ht="15" customHeight="1" x14ac:dyDescent="0.25">
      <c r="A6" s="304" t="s">
        <v>55</v>
      </c>
      <c r="B6" s="266">
        <f>+'250'!B6</f>
        <v>25</v>
      </c>
      <c r="C6" s="266" t="str">
        <f>+'250'!C6</f>
        <v>Bradley WALKER</v>
      </c>
      <c r="D6" s="266">
        <f>+'250'!D6</f>
        <v>93</v>
      </c>
      <c r="E6" s="296"/>
      <c r="F6" s="266" t="s">
        <v>55</v>
      </c>
      <c r="G6" s="266">
        <f>+'125'!B6</f>
        <v>16</v>
      </c>
      <c r="H6" s="266" t="str">
        <f>+'125'!C6</f>
        <v>Bobby BURNS</v>
      </c>
      <c r="I6" s="305">
        <f>+'125'!D6</f>
        <v>126</v>
      </c>
    </row>
    <row r="7" spans="1:16" ht="15" customHeight="1" x14ac:dyDescent="0.25">
      <c r="A7" s="304" t="s">
        <v>56</v>
      </c>
      <c r="B7" s="266">
        <f>+'250'!B7</f>
        <v>151</v>
      </c>
      <c r="C7" s="266" t="str">
        <f>+'250'!C7</f>
        <v>Roberts BERGINS</v>
      </c>
      <c r="D7" s="266">
        <f>+'250'!D7</f>
        <v>92</v>
      </c>
      <c r="E7" s="296"/>
      <c r="F7" s="266" t="s">
        <v>56</v>
      </c>
      <c r="G7" s="266">
        <f>+'125'!B7</f>
        <v>78</v>
      </c>
      <c r="H7" s="266" t="str">
        <f>+'125'!C7</f>
        <v>Tom BISHOP</v>
      </c>
      <c r="I7" s="305">
        <f>+'125'!D7</f>
        <v>116</v>
      </c>
    </row>
    <row r="8" spans="1:16" ht="15" customHeight="1" x14ac:dyDescent="0.25">
      <c r="A8" s="304" t="s">
        <v>57</v>
      </c>
      <c r="B8" s="266">
        <f>+'250'!B8</f>
        <v>28</v>
      </c>
      <c r="C8" s="266" t="str">
        <f>+'250'!C8</f>
        <v>Calvin KELLY</v>
      </c>
      <c r="D8" s="266">
        <f>+'250'!D8</f>
        <v>91</v>
      </c>
      <c r="E8" s="296"/>
      <c r="F8" s="266" t="s">
        <v>57</v>
      </c>
      <c r="G8" s="266">
        <f>+'125'!B8</f>
        <v>56</v>
      </c>
      <c r="H8" s="266" t="str">
        <f>+'125'!C8</f>
        <v>Ollie HOLLAND</v>
      </c>
      <c r="I8" s="305">
        <f>+'125'!D8</f>
        <v>109</v>
      </c>
    </row>
    <row r="9" spans="1:16" ht="15" customHeight="1" thickBot="1" x14ac:dyDescent="0.3">
      <c r="A9" s="306" t="s">
        <v>58</v>
      </c>
      <c r="B9" s="269">
        <f>+'250'!B9</f>
        <v>71</v>
      </c>
      <c r="C9" s="269" t="str">
        <f>+'250'!C9</f>
        <v>Jack MEARA</v>
      </c>
      <c r="D9" s="269">
        <f>+'250'!D9</f>
        <v>75</v>
      </c>
      <c r="E9" s="270"/>
      <c r="F9" s="269" t="s">
        <v>58</v>
      </c>
      <c r="G9" s="269">
        <f>+'125'!B9</f>
        <v>151</v>
      </c>
      <c r="H9" s="269" t="str">
        <f>+'125'!C9</f>
        <v>Jamie McKEE</v>
      </c>
      <c r="I9" s="307">
        <f>+'125'!D9</f>
        <v>99</v>
      </c>
    </row>
    <row r="10" spans="1:16" ht="15" customHeight="1" x14ac:dyDescent="0.25">
      <c r="A10" s="308" t="s">
        <v>59</v>
      </c>
      <c r="B10" s="273">
        <f>+'250'!B10</f>
        <v>33</v>
      </c>
      <c r="C10" s="273" t="str">
        <f>+'250'!C10</f>
        <v>James McADOO</v>
      </c>
      <c r="D10" s="273">
        <f>+'250'!D10</f>
        <v>70</v>
      </c>
      <c r="E10" s="296"/>
      <c r="F10" s="273" t="s">
        <v>59</v>
      </c>
      <c r="G10" s="273">
        <f>+'125'!B10</f>
        <v>66</v>
      </c>
      <c r="H10" s="273" t="str">
        <f>+'125'!C10</f>
        <v>Samuel LOGAN</v>
      </c>
      <c r="I10" s="309">
        <f>+'125'!D10</f>
        <v>89</v>
      </c>
    </row>
    <row r="11" spans="1:16" ht="15" customHeight="1" x14ac:dyDescent="0.25">
      <c r="A11" s="304" t="s">
        <v>60</v>
      </c>
      <c r="B11" s="266">
        <f>+'250'!B11</f>
        <v>47</v>
      </c>
      <c r="C11" s="266" t="str">
        <f>+'250'!C11</f>
        <v>Jake FARRELLY</v>
      </c>
      <c r="D11" s="266">
        <f>+'250'!D11</f>
        <v>69</v>
      </c>
      <c r="E11" s="296"/>
      <c r="F11" s="266" t="s">
        <v>60</v>
      </c>
      <c r="G11" s="266">
        <f>+'125'!B11</f>
        <v>43</v>
      </c>
      <c r="H11" s="266" t="str">
        <f>+'125'!C11</f>
        <v>Markuss KALNINS</v>
      </c>
      <c r="I11" s="305">
        <f>+'125'!D11</f>
        <v>89</v>
      </c>
    </row>
    <row r="12" spans="1:16" ht="15" customHeight="1" x14ac:dyDescent="0.25">
      <c r="A12" s="304" t="s">
        <v>61</v>
      </c>
      <c r="B12" s="266">
        <f>+'250'!B12</f>
        <v>212</v>
      </c>
      <c r="C12" s="266" t="str">
        <f>+'250'!C12</f>
        <v>Tyler McCLURKIN</v>
      </c>
      <c r="D12" s="266">
        <f>+'250'!D12</f>
        <v>68</v>
      </c>
      <c r="E12" s="296"/>
      <c r="F12" s="266" t="s">
        <v>61</v>
      </c>
      <c r="G12" s="266">
        <f>+'125'!B12</f>
        <v>44</v>
      </c>
      <c r="H12" s="266" t="str">
        <f>+'125'!C12</f>
        <v>Robert SWEENEY</v>
      </c>
      <c r="I12" s="305">
        <f>+'125'!D12</f>
        <v>74</v>
      </c>
    </row>
    <row r="13" spans="1:16" ht="15" customHeight="1" x14ac:dyDescent="0.25">
      <c r="A13" s="304" t="s">
        <v>62</v>
      </c>
      <c r="B13" s="266">
        <f>+'250'!B13</f>
        <v>50</v>
      </c>
      <c r="C13" s="266" t="str">
        <f>+'250'!C13</f>
        <v>Charley IRWIN</v>
      </c>
      <c r="D13" s="266">
        <f>+'250'!D13</f>
        <v>66</v>
      </c>
      <c r="E13" s="296"/>
      <c r="F13" s="266" t="s">
        <v>62</v>
      </c>
      <c r="G13" s="266">
        <f>+'125'!B13</f>
        <v>5</v>
      </c>
      <c r="H13" s="266" t="str">
        <f>+'125'!C13</f>
        <v>Josh CRICHTON</v>
      </c>
      <c r="I13" s="305">
        <f>+'125'!D13</f>
        <v>66</v>
      </c>
    </row>
    <row r="14" spans="1:16" ht="15" customHeight="1" x14ac:dyDescent="0.25">
      <c r="A14" s="304" t="s">
        <v>63</v>
      </c>
      <c r="B14" s="266">
        <f>+'250'!B14</f>
        <v>111</v>
      </c>
      <c r="C14" s="266" t="str">
        <f>+'250'!C14</f>
        <v>Dylan McATEER</v>
      </c>
      <c r="D14" s="266">
        <f>+'250'!D14</f>
        <v>64</v>
      </c>
      <c r="E14" s="296"/>
      <c r="F14" s="266" t="s">
        <v>63</v>
      </c>
      <c r="G14" s="266">
        <f>+'125'!B14</f>
        <v>92</v>
      </c>
      <c r="H14" s="266" t="str">
        <f>+'125'!C14</f>
        <v>Corey McATEER</v>
      </c>
      <c r="I14" s="305">
        <f>+'125'!D14</f>
        <v>60</v>
      </c>
    </row>
    <row r="15" spans="1:16" ht="15" customHeight="1" thickBot="1" x14ac:dyDescent="0.3">
      <c r="A15" s="372" t="s">
        <v>69</v>
      </c>
      <c r="B15" s="373"/>
      <c r="C15" s="373"/>
      <c r="D15" s="373"/>
      <c r="E15" s="297"/>
      <c r="F15" s="379" t="s">
        <v>65</v>
      </c>
      <c r="G15" s="379"/>
      <c r="H15" s="379"/>
      <c r="I15" s="380"/>
    </row>
    <row r="16" spans="1:16" ht="15" customHeight="1" x14ac:dyDescent="0.25">
      <c r="A16" s="311" t="s">
        <v>54</v>
      </c>
      <c r="B16" s="262">
        <f>+'BW85'!B5</f>
        <v>10</v>
      </c>
      <c r="C16" s="262" t="str">
        <f>+'BW85'!C5</f>
        <v>Ben ATKINSON</v>
      </c>
      <c r="D16" s="262">
        <f>+'BW85'!D5</f>
        <v>109</v>
      </c>
      <c r="E16" s="263"/>
      <c r="F16" s="261" t="s">
        <v>54</v>
      </c>
      <c r="G16" s="262">
        <f>+'SW85'!B5</f>
        <v>9</v>
      </c>
      <c r="H16" s="262" t="str">
        <f>+'SW85'!C5</f>
        <v>Jamie LARKIN</v>
      </c>
      <c r="I16" s="312">
        <f>+'SW85'!D5</f>
        <v>139</v>
      </c>
    </row>
    <row r="17" spans="1:9" ht="15" customHeight="1" x14ac:dyDescent="0.25">
      <c r="A17" s="304" t="s">
        <v>55</v>
      </c>
      <c r="B17" s="266">
        <f>+'BW85'!B6</f>
        <v>3</v>
      </c>
      <c r="C17" s="266" t="str">
        <f>+'BW85'!C6</f>
        <v>Zack RUTHERFORD</v>
      </c>
      <c r="D17" s="266">
        <f>+'BW85'!D6</f>
        <v>104</v>
      </c>
      <c r="E17" s="296"/>
      <c r="F17" s="265" t="s">
        <v>55</v>
      </c>
      <c r="G17" s="266">
        <f>+'SW85'!B6</f>
        <v>17</v>
      </c>
      <c r="H17" s="266" t="str">
        <f>+'SW85'!C6</f>
        <v>Callum BRADLEY</v>
      </c>
      <c r="I17" s="305">
        <f>+'SW85'!D6</f>
        <v>114</v>
      </c>
    </row>
    <row r="18" spans="1:9" ht="15" customHeight="1" x14ac:dyDescent="0.25">
      <c r="A18" s="304" t="s">
        <v>56</v>
      </c>
      <c r="B18" s="266">
        <f>+'BW85'!B7</f>
        <v>454</v>
      </c>
      <c r="C18" s="266" t="str">
        <f>+'BW85'!C7</f>
        <v>James McCANN</v>
      </c>
      <c r="D18" s="266">
        <f>+'BW85'!D7</f>
        <v>95</v>
      </c>
      <c r="E18" s="296"/>
      <c r="F18" s="265" t="s">
        <v>56</v>
      </c>
      <c r="G18" s="266">
        <f>+'SW85'!B7</f>
        <v>8</v>
      </c>
      <c r="H18" s="266" t="str">
        <f>+'SW85'!C7</f>
        <v>Bradley THOMPSON</v>
      </c>
      <c r="I18" s="305">
        <f>+'SW85'!D7</f>
        <v>112</v>
      </c>
    </row>
    <row r="19" spans="1:9" ht="15" customHeight="1" x14ac:dyDescent="0.25">
      <c r="A19" s="304" t="s">
        <v>57</v>
      </c>
      <c r="B19" s="266">
        <f>+'BW85'!B8</f>
        <v>44</v>
      </c>
      <c r="C19" s="266" t="str">
        <f>+'BW85'!C8</f>
        <v>Martins KALININS</v>
      </c>
      <c r="D19" s="266">
        <f>+'BW85'!D8</f>
        <v>95</v>
      </c>
      <c r="E19" s="296"/>
      <c r="F19" s="265" t="s">
        <v>57</v>
      </c>
      <c r="G19" s="266">
        <f>+'SW85'!B8</f>
        <v>37</v>
      </c>
      <c r="H19" s="266" t="str">
        <f>+'SW85'!C8</f>
        <v>Cole McAULEY</v>
      </c>
      <c r="I19" s="305">
        <f>+'SW85'!D8</f>
        <v>108</v>
      </c>
    </row>
    <row r="20" spans="1:9" ht="15" customHeight="1" thickBot="1" x14ac:dyDescent="0.3">
      <c r="A20" s="306" t="s">
        <v>58</v>
      </c>
      <c r="B20" s="269">
        <f>+'BW85'!B9</f>
        <v>99</v>
      </c>
      <c r="C20" s="269" t="str">
        <f>+'BW85'!C9</f>
        <v>Ben EGERTON</v>
      </c>
      <c r="D20" s="269">
        <f>+'BW85'!D9</f>
        <v>91</v>
      </c>
      <c r="E20" s="270"/>
      <c r="F20" s="268" t="s">
        <v>58</v>
      </c>
      <c r="G20" s="269">
        <f>+'SW85'!B9</f>
        <v>48</v>
      </c>
      <c r="H20" s="269" t="str">
        <f>+'SW85'!C9</f>
        <v>Andrew ANDERSON</v>
      </c>
      <c r="I20" s="307">
        <f>+'SW85'!D9</f>
        <v>90</v>
      </c>
    </row>
    <row r="21" spans="1:9" ht="15" customHeight="1" x14ac:dyDescent="0.25">
      <c r="A21" s="308" t="s">
        <v>59</v>
      </c>
      <c r="B21" s="273">
        <f>+'BW85'!B10</f>
        <v>38</v>
      </c>
      <c r="C21" s="273" t="str">
        <f>+'BW85'!C10</f>
        <v>Charlie CASSELDEN</v>
      </c>
      <c r="D21" s="273">
        <f>+'BW85'!D10</f>
        <v>79</v>
      </c>
      <c r="E21" s="296"/>
      <c r="F21" s="272" t="s">
        <v>59</v>
      </c>
      <c r="G21" s="273">
        <f>+'SW85'!B10</f>
        <v>12</v>
      </c>
      <c r="H21" s="273" t="str">
        <f>+'SW85'!C10</f>
        <v>Finbar McGOVERN</v>
      </c>
      <c r="I21" s="309">
        <f>+'SW85'!D10</f>
        <v>81</v>
      </c>
    </row>
    <row r="22" spans="1:9" ht="15" customHeight="1" x14ac:dyDescent="0.25">
      <c r="A22" s="304" t="s">
        <v>60</v>
      </c>
      <c r="B22" s="266">
        <f>+'BW85'!B11</f>
        <v>13</v>
      </c>
      <c r="C22" s="266" t="str">
        <f>+'BW85'!C11</f>
        <v>Daniel McGOVERN</v>
      </c>
      <c r="D22" s="266">
        <f>+'BW85'!D11</f>
        <v>77</v>
      </c>
      <c r="E22" s="296"/>
      <c r="F22" s="265" t="s">
        <v>60</v>
      </c>
      <c r="G22" s="266">
        <f>+'SW85'!B11</f>
        <v>70</v>
      </c>
      <c r="H22" s="266" t="str">
        <f>+'SW85'!C11</f>
        <v>Ethan GAWLEY</v>
      </c>
      <c r="I22" s="305">
        <f>+'SW85'!D11</f>
        <v>75</v>
      </c>
    </row>
    <row r="23" spans="1:9" ht="15" customHeight="1" x14ac:dyDescent="0.25">
      <c r="A23" s="304" t="s">
        <v>61</v>
      </c>
      <c r="B23" s="266">
        <f>+'BW85'!B12</f>
        <v>24</v>
      </c>
      <c r="C23" s="266" t="str">
        <f>+'BW85'!C12</f>
        <v>Hayden GIBSON</v>
      </c>
      <c r="D23" s="266">
        <f>+'BW85'!D12</f>
        <v>69</v>
      </c>
      <c r="E23" s="296"/>
      <c r="F23" s="265" t="s">
        <v>61</v>
      </c>
      <c r="G23" s="266">
        <f>+'SW85'!B12</f>
        <v>78</v>
      </c>
      <c r="H23" s="266" t="str">
        <f>+'SW85'!C12</f>
        <v>Shay FLANAGAN</v>
      </c>
      <c r="I23" s="305">
        <f>+'SW85'!D12</f>
        <v>73</v>
      </c>
    </row>
    <row r="24" spans="1:9" ht="15" customHeight="1" x14ac:dyDescent="0.25">
      <c r="A24" s="304" t="s">
        <v>62</v>
      </c>
      <c r="B24" s="266">
        <f>+'BW85'!B13</f>
        <v>4</v>
      </c>
      <c r="C24" s="266" t="str">
        <f>+'BW85'!C13</f>
        <v>Malachi ALLEN</v>
      </c>
      <c r="D24" s="266">
        <f>+'BW85'!D13</f>
        <v>63</v>
      </c>
      <c r="E24" s="296"/>
      <c r="F24" s="265" t="s">
        <v>62</v>
      </c>
      <c r="G24" s="266">
        <f>+'SW85'!B13</f>
        <v>38</v>
      </c>
      <c r="H24" s="266" t="str">
        <f>+'SW85'!C13</f>
        <v>Brodie CLINTON</v>
      </c>
      <c r="I24" s="305">
        <f>+'SW85'!D13</f>
        <v>70</v>
      </c>
    </row>
    <row r="25" spans="1:9" ht="15" customHeight="1" thickBot="1" x14ac:dyDescent="0.3">
      <c r="A25" s="313" t="s">
        <v>63</v>
      </c>
      <c r="B25" s="275">
        <f>+'BW85'!B14</f>
        <v>7</v>
      </c>
      <c r="C25" s="275" t="str">
        <f>+'BW85'!C14</f>
        <v>Ryan FLYNN</v>
      </c>
      <c r="D25" s="275">
        <f>+'BW85'!D14</f>
        <v>62</v>
      </c>
      <c r="E25" s="296"/>
      <c r="F25" s="274" t="s">
        <v>63</v>
      </c>
      <c r="G25" s="275">
        <f>+'SW85'!B14</f>
        <v>3</v>
      </c>
      <c r="H25" s="275" t="str">
        <f>+'SW85'!C14</f>
        <v>Caleb DUFFY</v>
      </c>
      <c r="I25" s="314">
        <f>+'SW85'!D14</f>
        <v>70</v>
      </c>
    </row>
    <row r="26" spans="1:9" ht="15" customHeight="1" x14ac:dyDescent="0.25">
      <c r="A26" s="374" t="s">
        <v>72</v>
      </c>
      <c r="B26" s="375"/>
      <c r="C26" s="375"/>
      <c r="D26" s="375"/>
      <c r="E26" s="276"/>
      <c r="F26" s="375" t="s">
        <v>71</v>
      </c>
      <c r="G26" s="375"/>
      <c r="H26" s="375"/>
      <c r="I26" s="376"/>
    </row>
    <row r="27" spans="1:9" ht="15" customHeight="1" x14ac:dyDescent="0.25">
      <c r="A27" s="304" t="s">
        <v>54</v>
      </c>
      <c r="B27" s="266">
        <f>+Juniors!B5</f>
        <v>65</v>
      </c>
      <c r="C27" s="266" t="str">
        <f>+Juniors!C5</f>
        <v>Mason SHIELDS</v>
      </c>
      <c r="D27" s="266">
        <f>+Juniors!D5</f>
        <v>150</v>
      </c>
      <c r="E27" s="296"/>
      <c r="F27" s="266" t="s">
        <v>54</v>
      </c>
      <c r="G27" s="266">
        <f>+Cadets!B5</f>
        <v>5</v>
      </c>
      <c r="H27" s="266" t="str">
        <f>+Cadets!C5</f>
        <v>Calvin LARKIN</v>
      </c>
      <c r="I27" s="305">
        <f>+Cadets!D5</f>
        <v>123</v>
      </c>
    </row>
    <row r="28" spans="1:9" ht="15" customHeight="1" x14ac:dyDescent="0.25">
      <c r="A28" s="304" t="s">
        <v>55</v>
      </c>
      <c r="B28" s="266">
        <f>+Juniors!B6</f>
        <v>99</v>
      </c>
      <c r="C28" s="266" t="str">
        <f>+Juniors!C6</f>
        <v>Freddie CARMICHAEL</v>
      </c>
      <c r="D28" s="266">
        <f>+Juniors!D6</f>
        <v>128</v>
      </c>
      <c r="E28" s="296"/>
      <c r="F28" s="266" t="s">
        <v>55</v>
      </c>
      <c r="G28" s="266">
        <f>+Cadets!B6</f>
        <v>37</v>
      </c>
      <c r="H28" s="266" t="str">
        <f>+Cadets!C6</f>
        <v>Dylan McAULEY</v>
      </c>
      <c r="I28" s="305">
        <f>+Cadets!D6</f>
        <v>118</v>
      </c>
    </row>
    <row r="29" spans="1:9" ht="15" customHeight="1" x14ac:dyDescent="0.25">
      <c r="A29" s="304" t="s">
        <v>56</v>
      </c>
      <c r="B29" s="266">
        <f>+Juniors!B7</f>
        <v>6</v>
      </c>
      <c r="C29" s="266" t="str">
        <f>+Juniors!C7</f>
        <v>Jack McGRATH</v>
      </c>
      <c r="D29" s="266">
        <f>+Juniors!D7</f>
        <v>111</v>
      </c>
      <c r="E29" s="296"/>
      <c r="F29" s="266" t="s">
        <v>56</v>
      </c>
      <c r="G29" s="266">
        <f>+Cadets!B7</f>
        <v>10</v>
      </c>
      <c r="H29" s="266" t="str">
        <f>+Cadets!C7</f>
        <v>Jonathan MERRIMAN Jr</v>
      </c>
      <c r="I29" s="305">
        <f>+Cadets!D7</f>
        <v>115</v>
      </c>
    </row>
    <row r="30" spans="1:9" ht="15" customHeight="1" x14ac:dyDescent="0.25">
      <c r="A30" s="304" t="s">
        <v>57</v>
      </c>
      <c r="B30" s="266">
        <f>+Juniors!B8</f>
        <v>3</v>
      </c>
      <c r="C30" s="266" t="str">
        <f>+Juniors!C8</f>
        <v>Evan OLIVER</v>
      </c>
      <c r="D30" s="266">
        <f>+Juniors!D8</f>
        <v>103</v>
      </c>
      <c r="E30" s="296"/>
      <c r="F30" s="266" t="s">
        <v>57</v>
      </c>
      <c r="G30" s="266">
        <f>+Cadets!B8</f>
        <v>7</v>
      </c>
      <c r="H30" s="266" t="str">
        <f>+Cadets!C8</f>
        <v>Isaac THOMPSON</v>
      </c>
      <c r="I30" s="305">
        <f>+Cadets!D8</f>
        <v>100</v>
      </c>
    </row>
    <row r="31" spans="1:9" ht="15" customHeight="1" thickBot="1" x14ac:dyDescent="0.3">
      <c r="A31" s="306" t="s">
        <v>58</v>
      </c>
      <c r="B31" s="269" t="str">
        <f>+Juniors!B9</f>
        <v>6x</v>
      </c>
      <c r="C31" s="269" t="str">
        <f>+Juniors!C9</f>
        <v>Calum BEATTIE</v>
      </c>
      <c r="D31" s="269">
        <f>+Juniors!D9</f>
        <v>99</v>
      </c>
      <c r="E31" s="270"/>
      <c r="F31" s="269" t="s">
        <v>58</v>
      </c>
      <c r="G31" s="269">
        <f>+Cadets!B9</f>
        <v>55</v>
      </c>
      <c r="H31" s="269" t="str">
        <f>+Cadets!C9</f>
        <v>Freddie DUBOIS</v>
      </c>
      <c r="I31" s="307">
        <f>+Cadets!D9</f>
        <v>92</v>
      </c>
    </row>
    <row r="32" spans="1:9" ht="15" customHeight="1" x14ac:dyDescent="0.25">
      <c r="A32" s="308" t="s">
        <v>59</v>
      </c>
      <c r="B32" s="273">
        <f>+Juniors!B10</f>
        <v>191</v>
      </c>
      <c r="C32" s="273" t="str">
        <f>+Juniors!C10</f>
        <v>Erin DEASLEY</v>
      </c>
      <c r="D32" s="273">
        <f>+Juniors!D10</f>
        <v>76</v>
      </c>
      <c r="E32" s="296"/>
      <c r="F32" s="273" t="s">
        <v>59</v>
      </c>
      <c r="G32" s="273">
        <f>+Cadets!B10</f>
        <v>660</v>
      </c>
      <c r="H32" s="273" t="str">
        <f>+Cadets!C10</f>
        <v>Jake SAYERS</v>
      </c>
      <c r="I32" s="309">
        <f>+Cadets!D10</f>
        <v>75</v>
      </c>
    </row>
    <row r="33" spans="1:9" ht="15" customHeight="1" x14ac:dyDescent="0.25">
      <c r="A33" s="304" t="s">
        <v>60</v>
      </c>
      <c r="B33" s="266">
        <f>+Juniors!B11</f>
        <v>61</v>
      </c>
      <c r="C33" s="266" t="str">
        <f>+Juniors!C11</f>
        <v>Ollie DEVLIN</v>
      </c>
      <c r="D33" s="266">
        <f>+Juniors!D11</f>
        <v>75</v>
      </c>
      <c r="E33" s="296"/>
      <c r="F33" s="266" t="s">
        <v>60</v>
      </c>
      <c r="G33" s="266">
        <f>+Cadets!B11</f>
        <v>202</v>
      </c>
      <c r="H33" s="266" t="str">
        <f>+Cadets!C11</f>
        <v>Charlie WILKIN</v>
      </c>
      <c r="I33" s="305">
        <f>+Cadets!D11</f>
        <v>71</v>
      </c>
    </row>
    <row r="34" spans="1:9" ht="15" customHeight="1" x14ac:dyDescent="0.25">
      <c r="A34" s="304" t="s">
        <v>61</v>
      </c>
      <c r="B34" s="266">
        <f>+Juniors!B12</f>
        <v>100</v>
      </c>
      <c r="C34" s="266" t="str">
        <f>+Juniors!C12</f>
        <v>Matthew KELLY-EDWARDS</v>
      </c>
      <c r="D34" s="266">
        <f>+Juniors!D12</f>
        <v>68</v>
      </c>
      <c r="E34" s="296"/>
      <c r="F34" s="266" t="s">
        <v>61</v>
      </c>
      <c r="G34" s="266">
        <f>+Cadets!B12</f>
        <v>17</v>
      </c>
      <c r="H34" s="266" t="str">
        <f>+Cadets!C12</f>
        <v>Finlay HOSKISSON</v>
      </c>
      <c r="I34" s="305">
        <f>+Cadets!D12</f>
        <v>64</v>
      </c>
    </row>
    <row r="35" spans="1:9" ht="15" customHeight="1" x14ac:dyDescent="0.25">
      <c r="A35" s="304" t="s">
        <v>62</v>
      </c>
      <c r="B35" s="266">
        <f>+Juniors!B13</f>
        <v>332</v>
      </c>
      <c r="C35" s="266" t="str">
        <f>+Juniors!C13</f>
        <v>Jack QUINN</v>
      </c>
      <c r="D35" s="266">
        <f>+Juniors!D13</f>
        <v>52</v>
      </c>
      <c r="E35" s="296"/>
      <c r="F35" s="266" t="s">
        <v>62</v>
      </c>
      <c r="G35" s="266">
        <f>+Cadets!B13</f>
        <v>77</v>
      </c>
      <c r="H35" s="266" t="str">
        <f>+Cadets!C13</f>
        <v>Cian O'HARE</v>
      </c>
      <c r="I35" s="305">
        <f>+Cadets!D13</f>
        <v>42</v>
      </c>
    </row>
    <row r="36" spans="1:9" ht="15" customHeight="1" x14ac:dyDescent="0.25">
      <c r="A36" s="304" t="s">
        <v>63</v>
      </c>
      <c r="B36" s="266">
        <f>+Juniors!B14</f>
        <v>22</v>
      </c>
      <c r="C36" s="266" t="str">
        <f>+Juniors!C14</f>
        <v>Reece GIBSON</v>
      </c>
      <c r="D36" s="266">
        <f>+Juniors!D14</f>
        <v>43</v>
      </c>
      <c r="E36" s="296"/>
      <c r="F36" s="266" t="s">
        <v>63</v>
      </c>
      <c r="G36" s="266">
        <f>+Cadets!B14</f>
        <v>811</v>
      </c>
      <c r="H36" s="266" t="str">
        <f>+Cadets!C14</f>
        <v>John JACKSON</v>
      </c>
      <c r="I36" s="305">
        <f>+Cadets!D14</f>
        <v>41</v>
      </c>
    </row>
    <row r="37" spans="1:9" ht="15" customHeight="1" thickBot="1" x14ac:dyDescent="0.3">
      <c r="A37" s="377" t="s">
        <v>64</v>
      </c>
      <c r="B37" s="373"/>
      <c r="C37" s="373"/>
      <c r="D37" s="373"/>
      <c r="E37" s="297"/>
      <c r="F37" s="373"/>
      <c r="G37" s="373"/>
      <c r="H37" s="373"/>
      <c r="I37" s="378"/>
    </row>
    <row r="38" spans="1:9" ht="15" customHeight="1" x14ac:dyDescent="0.25">
      <c r="A38" s="315" t="s">
        <v>54</v>
      </c>
      <c r="B38" s="261">
        <f>+Autos!B5</f>
        <v>17</v>
      </c>
      <c r="C38" s="262" t="str">
        <f>+Autos!C5</f>
        <v>Leo TAYLOR</v>
      </c>
      <c r="D38" s="264">
        <f>+Autos!D5</f>
        <v>129</v>
      </c>
      <c r="E38" s="296"/>
      <c r="F38" s="299"/>
      <c r="G38" s="299"/>
      <c r="H38" s="298"/>
      <c r="I38" s="310"/>
    </row>
    <row r="39" spans="1:9" ht="15" customHeight="1" thickBot="1" x14ac:dyDescent="0.3">
      <c r="A39" s="315" t="s">
        <v>55</v>
      </c>
      <c r="B39" s="265">
        <f>+Autos!B6</f>
        <v>234</v>
      </c>
      <c r="C39" s="266" t="str">
        <f>+Autos!C6</f>
        <v>Elliot LYND</v>
      </c>
      <c r="D39" s="267">
        <f>+Autos!D6</f>
        <v>114</v>
      </c>
      <c r="E39" s="296"/>
      <c r="F39" s="299"/>
      <c r="G39" s="299"/>
      <c r="H39" s="298"/>
      <c r="I39" s="310"/>
    </row>
    <row r="40" spans="1:9" ht="15" customHeight="1" x14ac:dyDescent="0.25">
      <c r="A40" s="315" t="s">
        <v>56</v>
      </c>
      <c r="B40" s="265">
        <f>+Autos!B7</f>
        <v>34</v>
      </c>
      <c r="C40" s="266" t="str">
        <f>+Autos!C7</f>
        <v>Logan NICHOLL</v>
      </c>
      <c r="D40" s="267">
        <f>+Autos!D7</f>
        <v>105</v>
      </c>
      <c r="E40" s="296"/>
      <c r="F40" s="367"/>
      <c r="G40" s="368"/>
      <c r="H40" s="277"/>
      <c r="I40" s="316"/>
    </row>
    <row r="41" spans="1:9" ht="15" customHeight="1" thickBot="1" x14ac:dyDescent="0.3">
      <c r="A41" s="315" t="s">
        <v>57</v>
      </c>
      <c r="B41" s="265">
        <f>+Autos!B8</f>
        <v>666</v>
      </c>
      <c r="C41" s="266" t="str">
        <f>+Autos!C8</f>
        <v>Jay COLGAN</v>
      </c>
      <c r="D41" s="267">
        <f>+Autos!D8</f>
        <v>103</v>
      </c>
      <c r="E41" s="296"/>
      <c r="F41" s="369"/>
      <c r="G41" s="370"/>
      <c r="H41" s="278"/>
      <c r="I41" s="317"/>
    </row>
    <row r="42" spans="1:9" ht="15" customHeight="1" thickBot="1" x14ac:dyDescent="0.3">
      <c r="A42" s="315" t="s">
        <v>58</v>
      </c>
      <c r="B42" s="268">
        <f>+Autos!B9</f>
        <v>23</v>
      </c>
      <c r="C42" s="269" t="str">
        <f>+Autos!C9</f>
        <v>Mason NICHOLL</v>
      </c>
      <c r="D42" s="271">
        <f>+Autos!D9</f>
        <v>101</v>
      </c>
      <c r="E42" s="296"/>
      <c r="F42" s="367"/>
      <c r="G42" s="368"/>
      <c r="H42" s="277"/>
      <c r="I42" s="316"/>
    </row>
    <row r="43" spans="1:9" ht="15" customHeight="1" thickBot="1" x14ac:dyDescent="0.3">
      <c r="A43" s="304" t="s">
        <v>59</v>
      </c>
      <c r="B43" s="273">
        <f>+Autos!B10</f>
        <v>194</v>
      </c>
      <c r="C43" s="273" t="str">
        <f>+Autos!C10</f>
        <v>Liam DEVLIN</v>
      </c>
      <c r="D43" s="273">
        <f>+Autos!D10</f>
        <v>100</v>
      </c>
      <c r="E43" s="296"/>
      <c r="F43" s="369"/>
      <c r="G43" s="370"/>
      <c r="H43" s="278"/>
      <c r="I43" s="317"/>
    </row>
    <row r="44" spans="1:9" ht="15" customHeight="1" x14ac:dyDescent="0.25">
      <c r="A44" s="304" t="s">
        <v>60</v>
      </c>
      <c r="B44" s="266">
        <f>+Autos!B11</f>
        <v>166</v>
      </c>
      <c r="C44" s="266" t="str">
        <f>+Autos!C11</f>
        <v>Lee MORGAN</v>
      </c>
      <c r="D44" s="266">
        <f>+Autos!D11</f>
        <v>80</v>
      </c>
      <c r="E44" s="296"/>
      <c r="F44" s="367"/>
      <c r="G44" s="368"/>
      <c r="H44" s="277"/>
      <c r="I44" s="316"/>
    </row>
    <row r="45" spans="1:9" ht="15" customHeight="1" thickBot="1" x14ac:dyDescent="0.3">
      <c r="A45" s="304" t="s">
        <v>61</v>
      </c>
      <c r="B45" s="266">
        <f>+Autos!B12</f>
        <v>340</v>
      </c>
      <c r="C45" s="266" t="str">
        <f>+Autos!C12</f>
        <v>Marc BERGIN</v>
      </c>
      <c r="D45" s="266">
        <f>+Autos!D12</f>
        <v>75</v>
      </c>
      <c r="E45" s="296"/>
      <c r="F45" s="369"/>
      <c r="G45" s="370"/>
      <c r="H45" s="278"/>
      <c r="I45" s="317"/>
    </row>
    <row r="46" spans="1:9" ht="15" customHeight="1" x14ac:dyDescent="0.25">
      <c r="A46" s="304" t="s">
        <v>62</v>
      </c>
      <c r="B46" s="266">
        <f>+Autos!B13</f>
        <v>18</v>
      </c>
      <c r="C46" s="266" t="str">
        <f>+Autos!C13</f>
        <v>Hudson SMYTH</v>
      </c>
      <c r="D46" s="266">
        <f>+Autos!D13</f>
        <v>73</v>
      </c>
      <c r="E46" s="296"/>
      <c r="F46" s="367"/>
      <c r="G46" s="368"/>
      <c r="H46" s="277"/>
      <c r="I46" s="316"/>
    </row>
    <row r="47" spans="1:9" ht="15" customHeight="1" thickBot="1" x14ac:dyDescent="0.3">
      <c r="A47" s="304" t="s">
        <v>63</v>
      </c>
      <c r="B47" s="266">
        <f>+Autos!B14</f>
        <v>56</v>
      </c>
      <c r="C47" s="266" t="str">
        <f>+Autos!C14</f>
        <v>Nixon McCAMLEY</v>
      </c>
      <c r="D47" s="266">
        <f>+Autos!D14</f>
        <v>64</v>
      </c>
      <c r="E47" s="296"/>
      <c r="F47" s="369"/>
      <c r="G47" s="370"/>
      <c r="H47" s="278"/>
      <c r="I47" s="317"/>
    </row>
    <row r="48" spans="1:9" ht="15" customHeight="1" thickBot="1" x14ac:dyDescent="0.3">
      <c r="A48" s="346"/>
      <c r="B48" s="347"/>
      <c r="C48" s="348"/>
      <c r="D48" s="347"/>
      <c r="E48" s="348"/>
      <c r="F48" s="347"/>
      <c r="G48" s="347"/>
      <c r="H48" s="347"/>
      <c r="I48" s="349"/>
    </row>
    <row r="49" spans="1:9" x14ac:dyDescent="0.25">
      <c r="A49" s="232"/>
      <c r="B49" s="132"/>
      <c r="C49" s="350"/>
      <c r="D49" s="132"/>
      <c r="E49" s="350"/>
      <c r="F49" s="132"/>
      <c r="G49" s="132"/>
      <c r="H49" s="132"/>
      <c r="I49" s="351"/>
    </row>
    <row r="50" spans="1:9" x14ac:dyDescent="0.25">
      <c r="A50" s="125"/>
      <c r="I50" s="352"/>
    </row>
    <row r="51" spans="1:9" x14ac:dyDescent="0.25">
      <c r="A51" s="125"/>
      <c r="I51" s="352"/>
    </row>
    <row r="52" spans="1:9" x14ac:dyDescent="0.25">
      <c r="A52" s="125"/>
      <c r="I52" s="352"/>
    </row>
    <row r="53" spans="1:9" ht="13" thickBot="1" x14ac:dyDescent="0.3">
      <c r="A53" s="134"/>
      <c r="B53" s="343"/>
      <c r="C53" s="353"/>
      <c r="D53" s="343"/>
      <c r="E53" s="353"/>
      <c r="F53" s="343"/>
      <c r="G53" s="343"/>
      <c r="H53" s="343"/>
      <c r="I53" s="354"/>
    </row>
  </sheetData>
  <mergeCells count="16">
    <mergeCell ref="A1:F1"/>
    <mergeCell ref="F40:G41"/>
    <mergeCell ref="F42:G43"/>
    <mergeCell ref="F44:G45"/>
    <mergeCell ref="F46:G47"/>
    <mergeCell ref="C2:G2"/>
    <mergeCell ref="A15:D15"/>
    <mergeCell ref="A26:D26"/>
    <mergeCell ref="F26:I26"/>
    <mergeCell ref="A37:D37"/>
    <mergeCell ref="F37:I37"/>
    <mergeCell ref="F15:I15"/>
    <mergeCell ref="F4:I4"/>
    <mergeCell ref="A4:D4"/>
    <mergeCell ref="D3:G3"/>
    <mergeCell ref="A2:B3"/>
  </mergeCells>
  <phoneticPr fontId="11" type="noConversion"/>
  <conditionalFormatting sqref="B11:D14">
    <cfRule type="cellIs" dxfId="67" priority="1" operator="equal">
      <formula>0</formula>
    </cfRule>
  </conditionalFormatting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7849E-E980-4359-B174-D06EAE6B767B}">
  <sheetPr>
    <pageSetUpPr fitToPage="1"/>
  </sheetPr>
  <dimension ref="A1:W26"/>
  <sheetViews>
    <sheetView zoomScaleNormal="100" workbookViewId="0">
      <selection sqref="A1:C2"/>
    </sheetView>
  </sheetViews>
  <sheetFormatPr defaultRowHeight="12.5" x14ac:dyDescent="0.25"/>
  <cols>
    <col min="1" max="1" width="5.7265625" customWidth="1"/>
    <col min="2" max="2" width="7.7265625" style="2" customWidth="1"/>
    <col min="3" max="3" width="21.7265625" style="2" customWidth="1"/>
    <col min="4" max="4" width="7.7265625" customWidth="1"/>
    <col min="5" max="5" width="4.7265625" customWidth="1"/>
    <col min="6" max="17" width="5.7265625" customWidth="1"/>
    <col min="18" max="23" width="0" hidden="1" customWidth="1"/>
    <col min="25" max="25" width="3.1796875" customWidth="1"/>
    <col min="27" max="27" width="4.54296875" customWidth="1"/>
    <col min="28" max="28" width="4" bestFit="1" customWidth="1"/>
    <col min="29" max="29" width="7.54296875" customWidth="1"/>
    <col min="30" max="30" width="13.81640625" bestFit="1" customWidth="1"/>
  </cols>
  <sheetData>
    <row r="1" spans="1:23" ht="21" customHeight="1" thickBot="1" x14ac:dyDescent="0.3">
      <c r="A1" s="401" t="str">
        <f>+'Top 10 Summary'!C2</f>
        <v>Pavers Cave MRA Ulster Championship</v>
      </c>
      <c r="B1" s="401"/>
      <c r="C1" s="401"/>
      <c r="D1" s="279"/>
      <c r="E1" s="280"/>
      <c r="F1" s="409" t="s">
        <v>164</v>
      </c>
      <c r="G1" s="410"/>
      <c r="H1" s="411"/>
      <c r="I1" s="410" t="s">
        <v>107</v>
      </c>
      <c r="J1" s="410"/>
      <c r="K1" s="410"/>
      <c r="L1" s="412"/>
      <c r="M1" s="412"/>
      <c r="N1" s="412"/>
      <c r="O1" s="410"/>
      <c r="P1" s="410"/>
      <c r="Q1" s="411"/>
      <c r="R1" s="1"/>
      <c r="S1" s="1"/>
      <c r="T1" s="1"/>
      <c r="U1" s="1"/>
      <c r="V1" s="1"/>
      <c r="W1" s="1"/>
    </row>
    <row r="2" spans="1:23" ht="18" customHeight="1" thickBot="1" x14ac:dyDescent="0.3">
      <c r="A2" s="401"/>
      <c r="B2" s="401"/>
      <c r="C2" s="401"/>
      <c r="D2" s="402" t="s">
        <v>70</v>
      </c>
      <c r="E2" s="403"/>
      <c r="F2" s="395" t="s">
        <v>165</v>
      </c>
      <c r="G2" s="396"/>
      <c r="H2" s="397"/>
      <c r="I2" s="398" t="s">
        <v>166</v>
      </c>
      <c r="J2" s="398"/>
      <c r="K2" s="398"/>
      <c r="L2" s="399"/>
      <c r="M2" s="399"/>
      <c r="N2" s="399"/>
      <c r="O2" s="399"/>
      <c r="P2" s="399"/>
      <c r="Q2" s="400"/>
      <c r="R2" s="1"/>
      <c r="S2" s="1"/>
      <c r="T2" s="1"/>
      <c r="U2" s="1"/>
      <c r="V2" s="1"/>
      <c r="W2" s="1"/>
    </row>
    <row r="3" spans="1:23" ht="18" customHeight="1" thickBot="1" x14ac:dyDescent="0.3">
      <c r="A3" s="401" t="str">
        <f>+'Top 10 Summary'!A4</f>
        <v>250 Premier</v>
      </c>
      <c r="B3" s="401"/>
      <c r="C3" s="401"/>
      <c r="D3" s="404"/>
      <c r="E3" s="405"/>
      <c r="F3" s="406">
        <v>45731</v>
      </c>
      <c r="G3" s="407"/>
      <c r="H3" s="408"/>
      <c r="I3" s="393">
        <v>45739</v>
      </c>
      <c r="J3" s="394"/>
      <c r="K3" s="394"/>
      <c r="L3" s="394"/>
      <c r="M3" s="394"/>
      <c r="N3" s="394"/>
      <c r="O3" s="394"/>
      <c r="P3" s="394"/>
      <c r="Q3" s="394"/>
      <c r="R3" s="390"/>
      <c r="S3" s="390"/>
      <c r="T3" s="391"/>
      <c r="U3" s="390"/>
      <c r="V3" s="390"/>
      <c r="W3" s="392"/>
    </row>
    <row r="4" spans="1:23" ht="18" customHeight="1" thickBot="1" x14ac:dyDescent="0.3">
      <c r="A4" s="281"/>
      <c r="B4" s="282" t="s">
        <v>4</v>
      </c>
      <c r="C4" s="283" t="s">
        <v>0</v>
      </c>
      <c r="D4" s="284" t="s">
        <v>1</v>
      </c>
      <c r="E4" s="285" t="s">
        <v>5</v>
      </c>
      <c r="F4" s="286" t="s">
        <v>2</v>
      </c>
      <c r="G4" s="286" t="s">
        <v>3</v>
      </c>
      <c r="H4" s="287" t="s">
        <v>11</v>
      </c>
      <c r="I4" s="288" t="s">
        <v>2</v>
      </c>
      <c r="J4" s="289" t="s">
        <v>3</v>
      </c>
      <c r="K4" s="290" t="s">
        <v>11</v>
      </c>
      <c r="L4" s="289" t="s">
        <v>2</v>
      </c>
      <c r="M4" s="289" t="s">
        <v>3</v>
      </c>
      <c r="N4" s="291" t="s">
        <v>11</v>
      </c>
      <c r="O4" s="288" t="s">
        <v>2</v>
      </c>
      <c r="P4" s="289" t="s">
        <v>3</v>
      </c>
      <c r="Q4" s="291" t="s">
        <v>11</v>
      </c>
      <c r="R4" s="18" t="s">
        <v>2</v>
      </c>
      <c r="S4" s="19" t="s">
        <v>3</v>
      </c>
      <c r="T4" s="20" t="s">
        <v>11</v>
      </c>
      <c r="U4" s="18" t="s">
        <v>2</v>
      </c>
      <c r="V4" s="19" t="s">
        <v>3</v>
      </c>
      <c r="W4" s="27" t="s">
        <v>11</v>
      </c>
    </row>
    <row r="5" spans="1:23" ht="17.149999999999999" customHeight="1" x14ac:dyDescent="0.3">
      <c r="A5" s="292">
        <v>1</v>
      </c>
      <c r="B5" s="220">
        <v>197</v>
      </c>
      <c r="C5" s="154" t="s">
        <v>155</v>
      </c>
      <c r="D5" s="142">
        <f>SUM(F5:Q5)</f>
        <v>120</v>
      </c>
      <c r="E5" s="522">
        <v>0</v>
      </c>
      <c r="F5" s="496">
        <v>18</v>
      </c>
      <c r="G5" s="486">
        <v>20</v>
      </c>
      <c r="H5" s="496">
        <v>20</v>
      </c>
      <c r="I5" s="463">
        <v>20</v>
      </c>
      <c r="J5" s="465">
        <v>20</v>
      </c>
      <c r="K5" s="466">
        <v>22</v>
      </c>
      <c r="L5" s="76"/>
      <c r="M5" s="68"/>
      <c r="N5" s="77"/>
      <c r="O5" s="45"/>
      <c r="P5" s="39"/>
      <c r="Q5" s="46"/>
      <c r="R5" s="4"/>
      <c r="S5" s="4"/>
      <c r="T5" s="4"/>
      <c r="U5" s="4"/>
      <c r="V5" s="4"/>
      <c r="W5" s="14"/>
    </row>
    <row r="6" spans="1:23" ht="17.149999999999999" customHeight="1" x14ac:dyDescent="0.3">
      <c r="A6" s="293">
        <v>2</v>
      </c>
      <c r="B6" s="221">
        <v>25</v>
      </c>
      <c r="C6" s="156" t="s">
        <v>156</v>
      </c>
      <c r="D6" s="143">
        <f>SUM(F6:W6)</f>
        <v>93</v>
      </c>
      <c r="E6" s="523">
        <f>SUM(D5-D6)</f>
        <v>27</v>
      </c>
      <c r="F6" s="499">
        <v>14</v>
      </c>
      <c r="G6" s="422">
        <v>16</v>
      </c>
      <c r="H6" s="499">
        <v>15</v>
      </c>
      <c r="I6" s="467">
        <v>16</v>
      </c>
      <c r="J6" s="469">
        <v>16</v>
      </c>
      <c r="K6" s="470">
        <v>16</v>
      </c>
      <c r="L6" s="78"/>
      <c r="M6" s="56"/>
      <c r="N6" s="79"/>
      <c r="O6" s="55"/>
      <c r="P6" s="56"/>
      <c r="Q6" s="70"/>
      <c r="R6" s="3"/>
      <c r="S6" s="3"/>
      <c r="T6" s="3"/>
      <c r="U6" s="3"/>
      <c r="V6" s="3"/>
      <c r="W6" s="11"/>
    </row>
    <row r="7" spans="1:23" ht="17.149999999999999" customHeight="1" x14ac:dyDescent="0.3">
      <c r="A7" s="293">
        <v>3</v>
      </c>
      <c r="B7" s="221">
        <v>151</v>
      </c>
      <c r="C7" s="156" t="s">
        <v>49</v>
      </c>
      <c r="D7" s="143">
        <f>SUM(F7:W7)</f>
        <v>92</v>
      </c>
      <c r="E7" s="523">
        <f>SUM(D6-D7)</f>
        <v>1</v>
      </c>
      <c r="F7" s="499">
        <v>16</v>
      </c>
      <c r="G7" s="422">
        <v>18</v>
      </c>
      <c r="H7" s="499">
        <v>16</v>
      </c>
      <c r="I7" s="467">
        <v>15</v>
      </c>
      <c r="J7" s="469">
        <v>13</v>
      </c>
      <c r="K7" s="470">
        <v>14</v>
      </c>
      <c r="L7" s="36"/>
      <c r="M7" s="16"/>
      <c r="N7" s="41"/>
      <c r="O7" s="55"/>
      <c r="P7" s="56"/>
      <c r="Q7" s="70"/>
      <c r="R7" s="3"/>
      <c r="S7" s="3"/>
      <c r="T7" s="3"/>
      <c r="U7" s="3"/>
      <c r="V7" s="3"/>
      <c r="W7" s="11"/>
    </row>
    <row r="8" spans="1:23" ht="17.149999999999999" customHeight="1" x14ac:dyDescent="0.3">
      <c r="A8" s="293">
        <v>4</v>
      </c>
      <c r="B8" s="221">
        <v>28</v>
      </c>
      <c r="C8" s="156" t="s">
        <v>157</v>
      </c>
      <c r="D8" s="143">
        <f>SUM(F8:W8)</f>
        <v>91</v>
      </c>
      <c r="E8" s="523">
        <v>1</v>
      </c>
      <c r="F8" s="499">
        <v>11</v>
      </c>
      <c r="G8" s="422">
        <v>15</v>
      </c>
      <c r="H8" s="499">
        <v>18</v>
      </c>
      <c r="I8" s="467">
        <v>18</v>
      </c>
      <c r="J8" s="469">
        <v>14</v>
      </c>
      <c r="K8" s="470">
        <v>15</v>
      </c>
      <c r="L8" s="78"/>
      <c r="M8" s="56"/>
      <c r="N8" s="79"/>
      <c r="O8" s="28"/>
      <c r="P8" s="16"/>
      <c r="Q8" s="29"/>
      <c r="R8" s="3"/>
      <c r="S8" s="3"/>
      <c r="T8" s="3"/>
      <c r="U8" s="3"/>
      <c r="V8" s="3"/>
      <c r="W8" s="11"/>
    </row>
    <row r="9" spans="1:23" ht="18.5" customHeight="1" thickBot="1" x14ac:dyDescent="0.3">
      <c r="A9" s="294">
        <v>5</v>
      </c>
      <c r="B9" s="357">
        <v>71</v>
      </c>
      <c r="C9" s="157" t="s">
        <v>153</v>
      </c>
      <c r="D9" s="144">
        <f>SUM(F9:Q9)</f>
        <v>75</v>
      </c>
      <c r="E9" s="523">
        <f t="shared" ref="E9:E10" si="0">SUM(D8-D9)</f>
        <v>16</v>
      </c>
      <c r="F9" s="514">
        <v>25</v>
      </c>
      <c r="G9" s="524">
        <v>25</v>
      </c>
      <c r="H9" s="514">
        <v>25</v>
      </c>
      <c r="I9" s="488"/>
      <c r="J9" s="489"/>
      <c r="K9" s="490"/>
      <c r="L9" s="89"/>
      <c r="M9" s="47"/>
      <c r="N9" s="48"/>
      <c r="O9" s="83"/>
      <c r="P9" s="47"/>
      <c r="Q9" s="49"/>
      <c r="R9" s="3"/>
      <c r="S9" s="3"/>
      <c r="T9" s="3"/>
      <c r="U9" s="3"/>
      <c r="V9" s="3"/>
      <c r="W9" s="11"/>
    </row>
    <row r="10" spans="1:23" ht="18.5" thickBot="1" x14ac:dyDescent="0.35">
      <c r="A10" s="295">
        <v>6</v>
      </c>
      <c r="B10" s="220">
        <v>33</v>
      </c>
      <c r="C10" s="154" t="s">
        <v>86</v>
      </c>
      <c r="D10" s="142">
        <f>SUM(F10:W10)</f>
        <v>70</v>
      </c>
      <c r="E10" s="523">
        <f t="shared" si="0"/>
        <v>5</v>
      </c>
      <c r="F10" s="485"/>
      <c r="G10" s="486"/>
      <c r="H10" s="535"/>
      <c r="I10" s="463">
        <v>25</v>
      </c>
      <c r="J10" s="465">
        <v>25</v>
      </c>
      <c r="K10" s="466">
        <v>20</v>
      </c>
      <c r="L10" s="137"/>
      <c r="M10" s="39"/>
      <c r="N10" s="46"/>
      <c r="O10" s="137"/>
      <c r="P10" s="39"/>
      <c r="Q10" s="46"/>
      <c r="R10" s="3"/>
      <c r="S10" s="3"/>
      <c r="T10" s="3"/>
      <c r="U10" s="3"/>
      <c r="V10" s="3"/>
      <c r="W10" s="11"/>
    </row>
    <row r="11" spans="1:23" ht="18" x14ac:dyDescent="0.3">
      <c r="A11" s="293">
        <v>7</v>
      </c>
      <c r="B11" s="220">
        <v>47</v>
      </c>
      <c r="C11" s="205" t="s">
        <v>73</v>
      </c>
      <c r="D11" s="143">
        <f>SUM(F11:W11)</f>
        <v>69</v>
      </c>
      <c r="E11" s="523">
        <v>2</v>
      </c>
      <c r="F11" s="427"/>
      <c r="G11" s="422"/>
      <c r="H11" s="211"/>
      <c r="I11" s="467">
        <v>22</v>
      </c>
      <c r="J11" s="469">
        <v>22</v>
      </c>
      <c r="K11" s="470">
        <v>25</v>
      </c>
      <c r="L11" s="36"/>
      <c r="M11" s="16"/>
      <c r="N11" s="29"/>
      <c r="O11" s="78"/>
      <c r="P11" s="56"/>
      <c r="Q11" s="70"/>
      <c r="R11" s="3"/>
      <c r="S11" s="3"/>
      <c r="T11" s="3"/>
      <c r="U11" s="3"/>
      <c r="V11" s="3"/>
      <c r="W11" s="11"/>
    </row>
    <row r="12" spans="1:23" ht="18" x14ac:dyDescent="0.3">
      <c r="A12" s="293">
        <v>8</v>
      </c>
      <c r="B12" s="221">
        <v>212</v>
      </c>
      <c r="C12" s="156" t="s">
        <v>47</v>
      </c>
      <c r="D12" s="143">
        <f>SUM(F12:W12)</f>
        <v>68</v>
      </c>
      <c r="E12" s="523">
        <f t="shared" ref="E12:E20" si="1">SUM(D11-D12)</f>
        <v>1</v>
      </c>
      <c r="F12" s="427" t="s">
        <v>6</v>
      </c>
      <c r="G12" s="422">
        <v>13</v>
      </c>
      <c r="H12" s="211">
        <v>14</v>
      </c>
      <c r="I12" s="467">
        <v>14</v>
      </c>
      <c r="J12" s="469">
        <v>15</v>
      </c>
      <c r="K12" s="470">
        <v>12</v>
      </c>
      <c r="L12" s="36"/>
      <c r="M12" s="16"/>
      <c r="N12" s="29"/>
      <c r="O12" s="36"/>
      <c r="P12" s="16"/>
      <c r="Q12" s="29"/>
      <c r="R12" s="3"/>
      <c r="S12" s="3"/>
      <c r="T12" s="3"/>
      <c r="U12" s="3"/>
      <c r="V12" s="3"/>
      <c r="W12" s="11"/>
    </row>
    <row r="13" spans="1:23" ht="18" customHeight="1" x14ac:dyDescent="0.25">
      <c r="A13" s="293">
        <v>9</v>
      </c>
      <c r="B13" s="221">
        <v>50</v>
      </c>
      <c r="C13" s="156" t="s">
        <v>154</v>
      </c>
      <c r="D13" s="143">
        <f>SUM(F13:W13)</f>
        <v>66</v>
      </c>
      <c r="E13" s="523">
        <f t="shared" si="1"/>
        <v>2</v>
      </c>
      <c r="F13" s="427">
        <v>22</v>
      </c>
      <c r="G13" s="422">
        <v>22</v>
      </c>
      <c r="H13" s="211">
        <v>22</v>
      </c>
      <c r="I13" s="427"/>
      <c r="J13" s="422"/>
      <c r="K13" s="428"/>
      <c r="L13" s="36"/>
      <c r="M13" s="16"/>
      <c r="N13" s="29"/>
      <c r="O13" s="36"/>
      <c r="P13" s="16"/>
      <c r="Q13" s="29"/>
      <c r="R13" s="3"/>
      <c r="S13" s="3"/>
      <c r="T13" s="3"/>
      <c r="U13" s="3"/>
      <c r="V13" s="3"/>
      <c r="W13" s="11"/>
    </row>
    <row r="14" spans="1:23" ht="18.5" customHeight="1" thickBot="1" x14ac:dyDescent="0.35">
      <c r="A14" s="294">
        <v>10</v>
      </c>
      <c r="B14" s="222">
        <v>111</v>
      </c>
      <c r="C14" s="238" t="s">
        <v>159</v>
      </c>
      <c r="D14" s="145">
        <f>SUM(F14:W14)</f>
        <v>64</v>
      </c>
      <c r="E14" s="523">
        <f t="shared" si="1"/>
        <v>2</v>
      </c>
      <c r="F14" s="460">
        <v>13</v>
      </c>
      <c r="G14" s="461" t="s">
        <v>6</v>
      </c>
      <c r="H14" s="344">
        <v>13</v>
      </c>
      <c r="I14" s="471">
        <v>13</v>
      </c>
      <c r="J14" s="473">
        <v>12</v>
      </c>
      <c r="K14" s="474">
        <v>13</v>
      </c>
      <c r="L14" s="113"/>
      <c r="M14" s="60"/>
      <c r="N14" s="61"/>
      <c r="O14" s="113"/>
      <c r="P14" s="60"/>
      <c r="Q14" s="61"/>
      <c r="R14" s="3"/>
      <c r="S14" s="3"/>
      <c r="T14" s="3"/>
      <c r="U14" s="3"/>
      <c r="V14" s="3"/>
      <c r="W14" s="11"/>
    </row>
    <row r="15" spans="1:23" ht="18" customHeight="1" x14ac:dyDescent="0.3">
      <c r="A15" s="295">
        <v>11</v>
      </c>
      <c r="B15" s="220">
        <v>14</v>
      </c>
      <c r="C15" s="521" t="s">
        <v>74</v>
      </c>
      <c r="D15" s="146">
        <f>SUM(F15:W15)</f>
        <v>36</v>
      </c>
      <c r="E15" s="523">
        <f t="shared" si="1"/>
        <v>28</v>
      </c>
      <c r="F15" s="525"/>
      <c r="G15" s="492"/>
      <c r="H15" s="525"/>
      <c r="I15" s="463" t="s">
        <v>6</v>
      </c>
      <c r="J15" s="465">
        <v>18</v>
      </c>
      <c r="K15" s="466">
        <v>18</v>
      </c>
      <c r="L15" s="82"/>
      <c r="M15" s="17"/>
      <c r="N15" s="101"/>
      <c r="O15" s="58"/>
      <c r="P15" s="17"/>
      <c r="Q15" s="72"/>
      <c r="R15" s="3"/>
      <c r="S15" s="3"/>
      <c r="T15" s="3"/>
      <c r="U15" s="3"/>
      <c r="V15" s="3"/>
      <c r="W15" s="11"/>
    </row>
    <row r="16" spans="1:23" ht="18" customHeight="1" x14ac:dyDescent="0.3">
      <c r="A16" s="293">
        <v>12</v>
      </c>
      <c r="B16" s="221">
        <v>7</v>
      </c>
      <c r="C16" s="156" t="s">
        <v>158</v>
      </c>
      <c r="D16" s="143">
        <f>SUM(F16:W16)</f>
        <v>32</v>
      </c>
      <c r="E16" s="523">
        <f t="shared" si="1"/>
        <v>4</v>
      </c>
      <c r="F16" s="499">
        <v>20</v>
      </c>
      <c r="G16" s="422">
        <v>12</v>
      </c>
      <c r="H16" s="499" t="s">
        <v>6</v>
      </c>
      <c r="I16" s="467" t="s">
        <v>6</v>
      </c>
      <c r="J16" s="469" t="s">
        <v>6</v>
      </c>
      <c r="K16" s="470" t="s">
        <v>6</v>
      </c>
      <c r="L16" s="36"/>
      <c r="M16" s="16"/>
      <c r="N16" s="41"/>
      <c r="O16" s="28"/>
      <c r="P16" s="16"/>
      <c r="Q16" s="29"/>
      <c r="R16" s="3"/>
      <c r="S16" s="3"/>
      <c r="T16" s="3"/>
      <c r="U16" s="3"/>
      <c r="V16" s="3"/>
      <c r="W16" s="11"/>
    </row>
    <row r="17" spans="1:23" ht="18" x14ac:dyDescent="0.25">
      <c r="A17" s="293">
        <v>13</v>
      </c>
      <c r="B17" s="221">
        <v>181</v>
      </c>
      <c r="C17" s="156" t="s">
        <v>160</v>
      </c>
      <c r="D17" s="143">
        <f>SUM(F17:W17)</f>
        <v>26</v>
      </c>
      <c r="E17" s="523">
        <f t="shared" si="1"/>
        <v>6</v>
      </c>
      <c r="F17" s="499">
        <v>12</v>
      </c>
      <c r="G17" s="422">
        <v>14</v>
      </c>
      <c r="H17" s="499" t="s">
        <v>6</v>
      </c>
      <c r="I17" s="507"/>
      <c r="J17" s="505"/>
      <c r="K17" s="508"/>
      <c r="L17" s="36"/>
      <c r="M17" s="16"/>
      <c r="N17" s="41"/>
      <c r="O17" s="28"/>
      <c r="P17" s="16"/>
      <c r="Q17" s="29"/>
      <c r="R17" s="3"/>
      <c r="S17" s="3"/>
      <c r="T17" s="3"/>
      <c r="U17" s="3"/>
      <c r="V17" s="3"/>
      <c r="W17" s="11"/>
    </row>
    <row r="18" spans="1:23" ht="18" customHeight="1" x14ac:dyDescent="0.25">
      <c r="A18" s="293">
        <v>14</v>
      </c>
      <c r="B18" s="221">
        <v>82</v>
      </c>
      <c r="C18" s="156" t="s">
        <v>48</v>
      </c>
      <c r="D18" s="143">
        <f>SUM(F18:W18)</f>
        <v>15</v>
      </c>
      <c r="E18" s="523">
        <f t="shared" si="1"/>
        <v>11</v>
      </c>
      <c r="F18" s="499">
        <v>15</v>
      </c>
      <c r="G18" s="422" t="s">
        <v>6</v>
      </c>
      <c r="H18" s="499" t="s">
        <v>6</v>
      </c>
      <c r="I18" s="427"/>
      <c r="J18" s="422"/>
      <c r="K18" s="428"/>
      <c r="L18" s="36"/>
      <c r="M18" s="16"/>
      <c r="N18" s="41"/>
      <c r="O18" s="28"/>
      <c r="P18" s="16"/>
      <c r="Q18" s="29"/>
      <c r="R18" s="3"/>
      <c r="S18" s="3"/>
      <c r="T18" s="3"/>
      <c r="U18" s="3"/>
      <c r="V18" s="3"/>
      <c r="W18" s="11"/>
    </row>
    <row r="19" spans="1:23" ht="18.5" customHeight="1" thickBot="1" x14ac:dyDescent="0.3">
      <c r="A19" s="294">
        <v>15</v>
      </c>
      <c r="B19" s="222">
        <v>60</v>
      </c>
      <c r="C19" s="238" t="s">
        <v>161</v>
      </c>
      <c r="D19" s="145">
        <f>SUM(F19:W19)</f>
        <v>0</v>
      </c>
      <c r="E19" s="523">
        <f t="shared" si="1"/>
        <v>15</v>
      </c>
      <c r="F19" s="503" t="s">
        <v>6</v>
      </c>
      <c r="G19" s="461" t="s">
        <v>6</v>
      </c>
      <c r="H19" s="503" t="s">
        <v>6</v>
      </c>
      <c r="I19" s="460"/>
      <c r="J19" s="461"/>
      <c r="K19" s="462"/>
      <c r="L19" s="113"/>
      <c r="M19" s="60"/>
      <c r="N19" s="86"/>
      <c r="O19" s="59"/>
      <c r="P19" s="60"/>
      <c r="Q19" s="61"/>
      <c r="R19" s="3"/>
      <c r="S19" s="3"/>
      <c r="T19" s="3"/>
      <c r="U19" s="3"/>
      <c r="V19" s="3"/>
      <c r="W19" s="11"/>
    </row>
    <row r="20" spans="1:23" ht="18" customHeight="1" x14ac:dyDescent="0.25">
      <c r="A20" s="295">
        <v>16</v>
      </c>
      <c r="B20" s="223">
        <v>699</v>
      </c>
      <c r="C20" s="239" t="s">
        <v>162</v>
      </c>
      <c r="D20" s="146">
        <f>SUM(F20:W20)</f>
        <v>0</v>
      </c>
      <c r="E20" s="523">
        <f t="shared" si="1"/>
        <v>0</v>
      </c>
      <c r="F20" s="525" t="s">
        <v>6</v>
      </c>
      <c r="G20" s="492" t="s">
        <v>6</v>
      </c>
      <c r="H20" s="525" t="s">
        <v>6</v>
      </c>
      <c r="I20" s="485"/>
      <c r="J20" s="486"/>
      <c r="K20" s="487"/>
      <c r="L20" s="82"/>
      <c r="M20" s="17"/>
      <c r="N20" s="101"/>
      <c r="O20" s="58"/>
      <c r="P20" s="17"/>
      <c r="Q20" s="72"/>
      <c r="R20" s="3"/>
      <c r="S20" s="3"/>
      <c r="T20" s="3"/>
      <c r="U20" s="3"/>
      <c r="V20" s="3"/>
      <c r="W20" s="11"/>
    </row>
    <row r="21" spans="1:23" ht="18" x14ac:dyDescent="0.25">
      <c r="A21" s="293">
        <v>17</v>
      </c>
      <c r="B21" s="221"/>
      <c r="C21" s="158"/>
      <c r="D21" s="143">
        <f t="shared" ref="D15:D24" si="2">SUM(F21:W21)</f>
        <v>0</v>
      </c>
      <c r="E21" s="523"/>
      <c r="F21" s="499"/>
      <c r="G21" s="422"/>
      <c r="H21" s="499"/>
      <c r="I21" s="427"/>
      <c r="J21" s="422"/>
      <c r="K21" s="428"/>
      <c r="L21" s="36"/>
      <c r="M21" s="16"/>
      <c r="N21" s="41"/>
      <c r="O21" s="28"/>
      <c r="P21" s="16"/>
      <c r="Q21" s="29"/>
      <c r="R21" s="3"/>
      <c r="S21" s="3"/>
      <c r="T21" s="3"/>
      <c r="U21" s="3"/>
      <c r="V21" s="3"/>
      <c r="W21" s="11"/>
    </row>
    <row r="22" spans="1:23" ht="18" x14ac:dyDescent="0.25">
      <c r="A22" s="293">
        <v>18</v>
      </c>
      <c r="B22" s="520"/>
      <c r="C22" s="42"/>
      <c r="D22" s="143">
        <f t="shared" si="2"/>
        <v>0</v>
      </c>
      <c r="E22" s="523"/>
      <c r="F22" s="499"/>
      <c r="G22" s="422"/>
      <c r="H22" s="499"/>
      <c r="I22" s="427"/>
      <c r="J22" s="422"/>
      <c r="K22" s="428"/>
      <c r="L22" s="36"/>
      <c r="M22" s="16"/>
      <c r="N22" s="41"/>
      <c r="O22" s="28"/>
      <c r="P22" s="16"/>
      <c r="Q22" s="29"/>
      <c r="R22" s="3"/>
      <c r="S22" s="3"/>
      <c r="T22" s="3"/>
      <c r="U22" s="3"/>
      <c r="V22" s="3"/>
      <c r="W22" s="11"/>
    </row>
    <row r="23" spans="1:23" ht="18" x14ac:dyDescent="0.25">
      <c r="A23" s="293">
        <v>19</v>
      </c>
      <c r="B23" s="517"/>
      <c r="C23" s="42"/>
      <c r="D23" s="143">
        <f t="shared" si="2"/>
        <v>0</v>
      </c>
      <c r="E23" s="523"/>
      <c r="F23" s="499"/>
      <c r="G23" s="422"/>
      <c r="H23" s="499"/>
      <c r="I23" s="427"/>
      <c r="J23" s="422"/>
      <c r="K23" s="428"/>
      <c r="L23" s="36"/>
      <c r="M23" s="16"/>
      <c r="N23" s="41"/>
      <c r="O23" s="28"/>
      <c r="P23" s="16"/>
      <c r="Q23" s="29"/>
      <c r="R23" s="3"/>
      <c r="S23" s="3"/>
      <c r="T23" s="3"/>
      <c r="U23" s="3"/>
      <c r="V23" s="3"/>
      <c r="W23" s="11"/>
    </row>
    <row r="24" spans="1:23" ht="18.5" thickBot="1" x14ac:dyDescent="0.3">
      <c r="A24" s="294">
        <v>20</v>
      </c>
      <c r="B24" s="518"/>
      <c r="C24" s="66"/>
      <c r="D24" s="145">
        <f t="shared" si="2"/>
        <v>0</v>
      </c>
      <c r="E24" s="526"/>
      <c r="F24" s="503"/>
      <c r="G24" s="461"/>
      <c r="H24" s="503"/>
      <c r="I24" s="460"/>
      <c r="J24" s="461"/>
      <c r="K24" s="462"/>
      <c r="L24" s="113"/>
      <c r="M24" s="60"/>
      <c r="N24" s="86"/>
      <c r="O24" s="59"/>
      <c r="P24" s="60"/>
      <c r="Q24" s="61"/>
      <c r="R24" s="3"/>
      <c r="S24" s="3"/>
      <c r="T24" s="3"/>
      <c r="U24" s="3"/>
      <c r="V24" s="3"/>
      <c r="W24" s="11"/>
    </row>
    <row r="25" spans="1:23" ht="13" thickBot="1" x14ac:dyDescent="0.3">
      <c r="A25" s="388" t="s">
        <v>53</v>
      </c>
      <c r="B25" s="389"/>
      <c r="C25" s="389"/>
      <c r="D25" s="134">
        <f>SUM(F25:W25)</f>
        <v>842</v>
      </c>
      <c r="E25" s="133"/>
      <c r="F25" s="138">
        <v>120</v>
      </c>
      <c r="G25" s="115">
        <v>120</v>
      </c>
      <c r="H25" s="116">
        <v>120</v>
      </c>
      <c r="I25" s="114">
        <v>174</v>
      </c>
      <c r="J25" s="115">
        <v>154</v>
      </c>
      <c r="K25" s="116">
        <v>154</v>
      </c>
      <c r="L25" s="114"/>
      <c r="M25" s="115"/>
      <c r="N25" s="116"/>
      <c r="O25" s="114"/>
      <c r="P25" s="115"/>
      <c r="Q25" s="116"/>
    </row>
    <row r="26" spans="1:23" x14ac:dyDescent="0.25">
      <c r="F26">
        <f>SUM(F5:F25)-221</f>
        <v>65</v>
      </c>
      <c r="G26">
        <f t="shared" ref="G26:H26" si="3">SUM(G5:G25)-221</f>
        <v>54</v>
      </c>
      <c r="H26">
        <f t="shared" si="3"/>
        <v>42</v>
      </c>
      <c r="I26">
        <f t="shared" ref="I26" si="4">SUM(I5:I25)-221</f>
        <v>96</v>
      </c>
      <c r="J26">
        <f t="shared" ref="J26" si="5">SUM(J5:J25)-221</f>
        <v>88</v>
      </c>
      <c r="K26">
        <f t="shared" ref="K26" si="6">SUM(K5:K25)-221</f>
        <v>88</v>
      </c>
      <c r="L26">
        <f t="shared" ref="L26" si="7">SUM(L5:L25)-221</f>
        <v>-221</v>
      </c>
      <c r="M26">
        <f t="shared" ref="M26" si="8">SUM(M5:M25)-221</f>
        <v>-221</v>
      </c>
      <c r="N26">
        <f t="shared" ref="N26" si="9">SUM(N5:N25)-221</f>
        <v>-221</v>
      </c>
      <c r="O26">
        <f t="shared" ref="O26" si="10">SUM(O5:O25)-221</f>
        <v>-221</v>
      </c>
      <c r="P26">
        <f t="shared" ref="P26" si="11">SUM(P5:P25)-221</f>
        <v>-221</v>
      </c>
      <c r="Q26">
        <f t="shared" ref="Q26" si="12">SUM(Q5:Q25)-221</f>
        <v>-221</v>
      </c>
    </row>
  </sheetData>
  <sortState xmlns:xlrd2="http://schemas.microsoft.com/office/spreadsheetml/2017/richdata2" ref="B5:K20">
    <sortCondition descending="1" ref="D5:D20"/>
  </sortState>
  <mergeCells count="18">
    <mergeCell ref="F2:H2"/>
    <mergeCell ref="I2:K2"/>
    <mergeCell ref="L2:N2"/>
    <mergeCell ref="O2:Q2"/>
    <mergeCell ref="A3:C3"/>
    <mergeCell ref="D2:E3"/>
    <mergeCell ref="A1:C2"/>
    <mergeCell ref="F3:H3"/>
    <mergeCell ref="O3:Q3"/>
    <mergeCell ref="F1:H1"/>
    <mergeCell ref="I1:K1"/>
    <mergeCell ref="L1:N1"/>
    <mergeCell ref="O1:Q1"/>
    <mergeCell ref="A25:C25"/>
    <mergeCell ref="R3:T3"/>
    <mergeCell ref="U3:W3"/>
    <mergeCell ref="I3:K3"/>
    <mergeCell ref="L3:N3"/>
  </mergeCells>
  <conditionalFormatting sqref="B5:B10 B12:B24">
    <cfRule type="duplicateValues" dxfId="66" priority="3"/>
  </conditionalFormatting>
  <conditionalFormatting sqref="B11">
    <cfRule type="duplicateValues" dxfId="65" priority="1"/>
    <cfRule type="duplicateValues" dxfId="64" priority="2"/>
  </conditionalFormatting>
  <conditionalFormatting sqref="F5:W24">
    <cfRule type="cellIs" dxfId="63" priority="4" operator="equal">
      <formula>20</formula>
    </cfRule>
    <cfRule type="cellIs" dxfId="62" priority="5" operator="equal">
      <formula>22</formula>
    </cfRule>
    <cfRule type="cellIs" dxfId="61" priority="6" operator="equal">
      <formula>25</formula>
    </cfRule>
  </conditionalFormatting>
  <pageMargins left="0.15748031496062992" right="0.15748031496062992" top="0.19685039370078741" bottom="0.39370078740157483" header="0.19685039370078741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30"/>
  <sheetViews>
    <sheetView zoomScaleNormal="100" workbookViewId="0">
      <selection sqref="A1:C2"/>
    </sheetView>
  </sheetViews>
  <sheetFormatPr defaultRowHeight="12.5" x14ac:dyDescent="0.25"/>
  <cols>
    <col min="1" max="1" width="5.7265625" customWidth="1"/>
    <col min="2" max="2" width="7.7265625" style="2" customWidth="1"/>
    <col min="3" max="3" width="21.7265625" style="2" customWidth="1"/>
    <col min="4" max="4" width="7.7265625" customWidth="1"/>
    <col min="5" max="5" width="4.7265625" customWidth="1"/>
    <col min="6" max="17" width="5.7265625" customWidth="1"/>
    <col min="18" max="24" width="0" hidden="1" customWidth="1"/>
    <col min="25" max="25" width="3.1796875" hidden="1" customWidth="1"/>
    <col min="27" max="27" width="4.54296875" customWidth="1"/>
    <col min="28" max="28" width="4" bestFit="1" customWidth="1"/>
    <col min="29" max="29" width="7.54296875" customWidth="1"/>
    <col min="30" max="30" width="13.81640625" bestFit="1" customWidth="1"/>
  </cols>
  <sheetData>
    <row r="1" spans="1:23" ht="21" customHeight="1" thickBot="1" x14ac:dyDescent="0.3">
      <c r="A1" s="567" t="str">
        <f>+'Top 10 Summary'!C2</f>
        <v>Pavers Cave MRA Ulster Championship</v>
      </c>
      <c r="B1" s="567"/>
      <c r="C1" s="567"/>
      <c r="D1" s="279"/>
      <c r="E1" s="280"/>
      <c r="F1" s="409" t="s">
        <v>164</v>
      </c>
      <c r="G1" s="410"/>
      <c r="H1" s="411"/>
      <c r="I1" s="410" t="s">
        <v>107</v>
      </c>
      <c r="J1" s="410"/>
      <c r="K1" s="410"/>
      <c r="L1" s="412"/>
      <c r="M1" s="412"/>
      <c r="N1" s="412"/>
      <c r="O1" s="410"/>
      <c r="P1" s="410"/>
      <c r="Q1" s="411"/>
      <c r="R1" s="1"/>
      <c r="S1" s="1"/>
      <c r="T1" s="1"/>
      <c r="U1" s="1"/>
      <c r="V1" s="1"/>
      <c r="W1" s="1"/>
    </row>
    <row r="2" spans="1:23" ht="18" customHeight="1" thickBot="1" x14ac:dyDescent="0.3">
      <c r="A2" s="567"/>
      <c r="B2" s="567"/>
      <c r="C2" s="567"/>
      <c r="D2" s="402" t="s">
        <v>70</v>
      </c>
      <c r="E2" s="403"/>
      <c r="F2" s="395" t="s">
        <v>165</v>
      </c>
      <c r="G2" s="396"/>
      <c r="H2" s="397"/>
      <c r="I2" s="398" t="s">
        <v>166</v>
      </c>
      <c r="J2" s="398"/>
      <c r="K2" s="398"/>
      <c r="L2" s="399"/>
      <c r="M2" s="399"/>
      <c r="N2" s="399"/>
      <c r="O2" s="399"/>
      <c r="P2" s="399"/>
      <c r="Q2" s="400"/>
      <c r="R2" s="1"/>
      <c r="S2" s="1"/>
      <c r="T2" s="1"/>
      <c r="U2" s="1"/>
      <c r="V2" s="1"/>
      <c r="W2" s="1"/>
    </row>
    <row r="3" spans="1:23" ht="18" customHeight="1" thickBot="1" x14ac:dyDescent="0.3">
      <c r="A3" s="401" t="str">
        <f>+'Top 10 Summary'!F4</f>
        <v>125 Intermidate</v>
      </c>
      <c r="B3" s="401"/>
      <c r="C3" s="401"/>
      <c r="D3" s="404"/>
      <c r="E3" s="405"/>
      <c r="F3" s="406">
        <v>45731</v>
      </c>
      <c r="G3" s="407"/>
      <c r="H3" s="408"/>
      <c r="I3" s="393">
        <v>45739</v>
      </c>
      <c r="J3" s="394"/>
      <c r="K3" s="394"/>
      <c r="L3" s="394"/>
      <c r="M3" s="394"/>
      <c r="N3" s="394"/>
      <c r="O3" s="394"/>
      <c r="P3" s="394"/>
      <c r="Q3" s="394"/>
      <c r="R3" s="390"/>
      <c r="S3" s="390"/>
      <c r="T3" s="391"/>
      <c r="U3" s="390"/>
      <c r="V3" s="390"/>
      <c r="W3" s="392"/>
    </row>
    <row r="4" spans="1:23" ht="18" customHeight="1" thickBot="1" x14ac:dyDescent="0.3">
      <c r="A4" s="281"/>
      <c r="B4" s="282" t="s">
        <v>4</v>
      </c>
      <c r="C4" s="283" t="s">
        <v>0</v>
      </c>
      <c r="D4" s="284" t="s">
        <v>1</v>
      </c>
      <c r="E4" s="285" t="s">
        <v>5</v>
      </c>
      <c r="F4" s="286" t="s">
        <v>2</v>
      </c>
      <c r="G4" s="286" t="s">
        <v>3</v>
      </c>
      <c r="H4" s="287" t="s">
        <v>11</v>
      </c>
      <c r="I4" s="288" t="s">
        <v>2</v>
      </c>
      <c r="J4" s="289" t="s">
        <v>3</v>
      </c>
      <c r="K4" s="290" t="s">
        <v>11</v>
      </c>
      <c r="L4" s="289" t="s">
        <v>2</v>
      </c>
      <c r="M4" s="289" t="s">
        <v>3</v>
      </c>
      <c r="N4" s="291" t="s">
        <v>11</v>
      </c>
      <c r="O4" s="288" t="s">
        <v>2</v>
      </c>
      <c r="P4" s="289" t="s">
        <v>3</v>
      </c>
      <c r="Q4" s="291" t="s">
        <v>11</v>
      </c>
      <c r="R4" s="18" t="s">
        <v>2</v>
      </c>
      <c r="S4" s="19" t="s">
        <v>3</v>
      </c>
      <c r="T4" s="20" t="s">
        <v>11</v>
      </c>
      <c r="U4" s="18" t="s">
        <v>2</v>
      </c>
      <c r="V4" s="19" t="s">
        <v>3</v>
      </c>
      <c r="W4" s="27" t="s">
        <v>11</v>
      </c>
    </row>
    <row r="5" spans="1:23" ht="17.149999999999999" customHeight="1" x14ac:dyDescent="0.25">
      <c r="A5" s="292">
        <v>1</v>
      </c>
      <c r="B5" s="220">
        <v>98</v>
      </c>
      <c r="C5" s="154" t="s">
        <v>43</v>
      </c>
      <c r="D5" s="147">
        <f t="shared" ref="D5:D29" si="0">SUM(F5:W5)</f>
        <v>128</v>
      </c>
      <c r="E5" s="37">
        <v>0</v>
      </c>
      <c r="F5" s="485">
        <v>22</v>
      </c>
      <c r="G5" s="486">
        <v>22</v>
      </c>
      <c r="H5" s="535">
        <v>22</v>
      </c>
      <c r="I5" s="34">
        <v>22</v>
      </c>
      <c r="J5" s="35">
        <v>18</v>
      </c>
      <c r="K5" s="53">
        <v>22</v>
      </c>
      <c r="L5" s="76"/>
      <c r="M5" s="68"/>
      <c r="N5" s="77"/>
      <c r="O5" s="45"/>
      <c r="P5" s="39"/>
      <c r="Q5" s="46"/>
      <c r="R5" s="4"/>
      <c r="S5" s="4"/>
      <c r="T5" s="4"/>
      <c r="U5" s="4"/>
      <c r="V5" s="4"/>
      <c r="W5" s="14"/>
    </row>
    <row r="6" spans="1:23" ht="17.149999999999999" customHeight="1" x14ac:dyDescent="0.25">
      <c r="A6" s="293">
        <v>2</v>
      </c>
      <c r="B6" s="54">
        <v>16</v>
      </c>
      <c r="C6" s="148" t="s">
        <v>141</v>
      </c>
      <c r="D6" s="148">
        <f>SUM(F6:W6)</f>
        <v>126</v>
      </c>
      <c r="E6" s="7">
        <f>SUM(D5-D6)</f>
        <v>2</v>
      </c>
      <c r="F6" s="427">
        <v>25</v>
      </c>
      <c r="G6" s="422">
        <v>25</v>
      </c>
      <c r="H6" s="211">
        <v>11</v>
      </c>
      <c r="I6" s="30">
        <v>20</v>
      </c>
      <c r="J6" s="6">
        <v>25</v>
      </c>
      <c r="K6" s="21">
        <v>20</v>
      </c>
      <c r="L6" s="78"/>
      <c r="M6" s="56"/>
      <c r="N6" s="79"/>
      <c r="O6" s="55"/>
      <c r="P6" s="56"/>
      <c r="Q6" s="70"/>
      <c r="R6" s="3"/>
      <c r="S6" s="3"/>
      <c r="T6" s="3"/>
      <c r="U6" s="3"/>
      <c r="V6" s="3"/>
      <c r="W6" s="11"/>
    </row>
    <row r="7" spans="1:23" ht="17.149999999999999" customHeight="1" x14ac:dyDescent="0.25">
      <c r="A7" s="293">
        <v>3</v>
      </c>
      <c r="B7" s="221">
        <v>78</v>
      </c>
      <c r="C7" s="156" t="s">
        <v>44</v>
      </c>
      <c r="D7" s="149">
        <f>SUM(F7:W7)</f>
        <v>116</v>
      </c>
      <c r="E7" s="7">
        <f>SUM(D6-D7)</f>
        <v>10</v>
      </c>
      <c r="F7" s="427">
        <v>20</v>
      </c>
      <c r="G7" s="422">
        <v>18</v>
      </c>
      <c r="H7" s="211">
        <v>20</v>
      </c>
      <c r="I7" s="30">
        <v>18</v>
      </c>
      <c r="J7" s="6">
        <v>22</v>
      </c>
      <c r="K7" s="21">
        <v>18</v>
      </c>
      <c r="L7" s="36"/>
      <c r="M7" s="56"/>
      <c r="N7" s="79"/>
      <c r="O7" s="55"/>
      <c r="P7" s="56"/>
      <c r="Q7" s="70"/>
      <c r="R7" s="3"/>
      <c r="S7" s="3"/>
      <c r="T7" s="3"/>
      <c r="U7" s="3"/>
      <c r="V7" s="3"/>
      <c r="W7" s="11"/>
    </row>
    <row r="8" spans="1:23" ht="17.149999999999999" customHeight="1" x14ac:dyDescent="0.25">
      <c r="A8" s="293">
        <v>4</v>
      </c>
      <c r="B8" s="221">
        <v>56</v>
      </c>
      <c r="C8" s="156" t="s">
        <v>34</v>
      </c>
      <c r="D8" s="148">
        <f>SUM(F8:W8)</f>
        <v>109</v>
      </c>
      <c r="E8" s="7">
        <f>SUM(D7-D8)</f>
        <v>7</v>
      </c>
      <c r="F8" s="427">
        <v>18</v>
      </c>
      <c r="G8" s="422">
        <v>13</v>
      </c>
      <c r="H8" s="211">
        <v>18</v>
      </c>
      <c r="I8" s="30">
        <v>15</v>
      </c>
      <c r="J8" s="6">
        <v>20</v>
      </c>
      <c r="K8" s="21">
        <v>25</v>
      </c>
      <c r="L8" s="78"/>
      <c r="M8" s="16"/>
      <c r="N8" s="41"/>
      <c r="O8" s="28"/>
      <c r="P8" s="16"/>
      <c r="Q8" s="29"/>
      <c r="R8" s="3"/>
      <c r="S8" s="3"/>
      <c r="T8" s="3"/>
      <c r="U8" s="3"/>
      <c r="V8" s="3"/>
      <c r="W8" s="11"/>
    </row>
    <row r="9" spans="1:23" ht="18.5" thickBot="1" x14ac:dyDescent="0.3">
      <c r="A9" s="294">
        <v>5</v>
      </c>
      <c r="B9" s="222">
        <v>151</v>
      </c>
      <c r="C9" s="238" t="s">
        <v>142</v>
      </c>
      <c r="D9" s="150">
        <f>SUM(F9:W9)</f>
        <v>99</v>
      </c>
      <c r="E9" s="26">
        <f>SUM(D8-D9)</f>
        <v>10</v>
      </c>
      <c r="F9" s="460">
        <v>14</v>
      </c>
      <c r="G9" s="461">
        <v>16</v>
      </c>
      <c r="H9" s="344">
        <v>25</v>
      </c>
      <c r="I9" s="442">
        <v>14</v>
      </c>
      <c r="J9" s="23">
        <v>16</v>
      </c>
      <c r="K9" s="24">
        <v>14</v>
      </c>
      <c r="L9" s="113"/>
      <c r="M9" s="60"/>
      <c r="N9" s="86"/>
      <c r="O9" s="59"/>
      <c r="P9" s="60"/>
      <c r="Q9" s="61"/>
      <c r="R9" s="3"/>
      <c r="S9" s="3"/>
      <c r="T9" s="3"/>
      <c r="U9" s="3"/>
      <c r="V9" s="3"/>
      <c r="W9" s="11"/>
    </row>
    <row r="10" spans="1:23" ht="18" x14ac:dyDescent="0.25">
      <c r="A10" s="295">
        <v>6</v>
      </c>
      <c r="B10" s="223">
        <v>66</v>
      </c>
      <c r="C10" s="239" t="s">
        <v>79</v>
      </c>
      <c r="D10" s="149">
        <f>SUM(F10:W10)</f>
        <v>89</v>
      </c>
      <c r="E10" s="25">
        <f>SUM(D9-D10)</f>
        <v>10</v>
      </c>
      <c r="F10" s="519">
        <v>15</v>
      </c>
      <c r="G10" s="492">
        <v>15</v>
      </c>
      <c r="H10" s="538">
        <v>16</v>
      </c>
      <c r="I10" s="34">
        <v>13</v>
      </c>
      <c r="J10" s="35">
        <v>15</v>
      </c>
      <c r="K10" s="53">
        <v>15</v>
      </c>
      <c r="L10" s="82"/>
      <c r="M10" s="17"/>
      <c r="N10" s="101"/>
      <c r="O10" s="58"/>
      <c r="P10" s="17"/>
      <c r="Q10" s="72"/>
      <c r="R10" s="3"/>
      <c r="S10" s="3"/>
      <c r="T10" s="3"/>
      <c r="U10" s="3"/>
      <c r="V10" s="3"/>
      <c r="W10" s="11"/>
    </row>
    <row r="11" spans="1:23" ht="18" x14ac:dyDescent="0.25">
      <c r="A11" s="293">
        <v>7</v>
      </c>
      <c r="B11" s="221">
        <v>43</v>
      </c>
      <c r="C11" s="156" t="s">
        <v>143</v>
      </c>
      <c r="D11" s="149">
        <f>SUM(F11:W11)</f>
        <v>89</v>
      </c>
      <c r="E11" s="7">
        <f>SUM(D10-D11)</f>
        <v>0</v>
      </c>
      <c r="F11" s="427">
        <v>16</v>
      </c>
      <c r="G11" s="422">
        <v>12</v>
      </c>
      <c r="H11" s="211">
        <v>15</v>
      </c>
      <c r="I11" s="30">
        <v>16</v>
      </c>
      <c r="J11" s="6">
        <v>14</v>
      </c>
      <c r="K11" s="21">
        <v>16</v>
      </c>
      <c r="L11" s="36"/>
      <c r="M11" s="16"/>
      <c r="N11" s="41"/>
      <c r="O11" s="55"/>
      <c r="P11" s="56"/>
      <c r="Q11" s="70"/>
      <c r="R11" s="3"/>
      <c r="S11" s="3"/>
      <c r="T11" s="3"/>
      <c r="U11" s="3"/>
      <c r="V11" s="3"/>
      <c r="W11" s="11"/>
    </row>
    <row r="12" spans="1:23" ht="18" x14ac:dyDescent="0.25">
      <c r="A12" s="293">
        <v>8</v>
      </c>
      <c r="B12" s="221">
        <v>44</v>
      </c>
      <c r="C12" s="156" t="s">
        <v>36</v>
      </c>
      <c r="D12" s="148">
        <f>SUM(F12:W12)</f>
        <v>74</v>
      </c>
      <c r="E12" s="7">
        <f>SUM(D11-D12)</f>
        <v>15</v>
      </c>
      <c r="F12" s="427">
        <v>13</v>
      </c>
      <c r="G12" s="422">
        <v>9</v>
      </c>
      <c r="H12" s="211">
        <v>14</v>
      </c>
      <c r="I12" s="30">
        <v>12</v>
      </c>
      <c r="J12" s="6">
        <v>13</v>
      </c>
      <c r="K12" s="21">
        <v>13</v>
      </c>
      <c r="L12" s="36"/>
      <c r="M12" s="16"/>
      <c r="N12" s="41"/>
      <c r="O12" s="28"/>
      <c r="P12" s="16"/>
      <c r="Q12" s="29"/>
      <c r="R12" s="3"/>
      <c r="S12" s="3"/>
      <c r="T12" s="3"/>
      <c r="U12" s="3"/>
      <c r="V12" s="3"/>
      <c r="W12" s="11"/>
    </row>
    <row r="13" spans="1:23" ht="18" x14ac:dyDescent="0.25">
      <c r="A13" s="293">
        <v>9</v>
      </c>
      <c r="B13" s="221">
        <v>5</v>
      </c>
      <c r="C13" s="156" t="s">
        <v>45</v>
      </c>
      <c r="D13" s="149">
        <f>SUM(F13:W13)</f>
        <v>66</v>
      </c>
      <c r="E13" s="7">
        <f>SUM(D12-D13)</f>
        <v>8</v>
      </c>
      <c r="F13" s="427">
        <v>10</v>
      </c>
      <c r="G13" s="422">
        <v>11</v>
      </c>
      <c r="H13" s="211">
        <v>12</v>
      </c>
      <c r="I13" s="30">
        <v>11</v>
      </c>
      <c r="J13" s="6">
        <v>10</v>
      </c>
      <c r="K13" s="21">
        <v>12</v>
      </c>
      <c r="L13" s="36"/>
      <c r="M13" s="16"/>
      <c r="N13" s="41"/>
      <c r="O13" s="28"/>
      <c r="P13" s="16"/>
      <c r="Q13" s="29"/>
      <c r="R13" s="3"/>
      <c r="S13" s="3"/>
      <c r="T13" s="3"/>
      <c r="U13" s="3"/>
      <c r="V13" s="3"/>
      <c r="W13" s="11"/>
    </row>
    <row r="14" spans="1:23" ht="18.5" thickBot="1" x14ac:dyDescent="0.3">
      <c r="A14" s="294">
        <v>10</v>
      </c>
      <c r="B14" s="222">
        <v>92</v>
      </c>
      <c r="C14" s="238" t="s">
        <v>145</v>
      </c>
      <c r="D14" s="151">
        <f>SUM(F14:W14)</f>
        <v>60</v>
      </c>
      <c r="E14" s="26">
        <f>SUM(D13-D14)</f>
        <v>6</v>
      </c>
      <c r="F14" s="460">
        <v>9</v>
      </c>
      <c r="G14" s="461">
        <v>10</v>
      </c>
      <c r="H14" s="344">
        <v>10</v>
      </c>
      <c r="I14" s="442">
        <v>9</v>
      </c>
      <c r="J14" s="23">
        <v>12</v>
      </c>
      <c r="K14" s="24">
        <v>10</v>
      </c>
      <c r="L14" s="113"/>
      <c r="M14" s="60"/>
      <c r="N14" s="86"/>
      <c r="O14" s="59"/>
      <c r="P14" s="60"/>
      <c r="Q14" s="61"/>
      <c r="R14" s="3"/>
      <c r="S14" s="3"/>
      <c r="T14" s="3"/>
      <c r="U14" s="3"/>
      <c r="V14" s="3"/>
      <c r="W14" s="11"/>
    </row>
    <row r="15" spans="1:23" ht="18" x14ac:dyDescent="0.25">
      <c r="A15" s="295">
        <v>11</v>
      </c>
      <c r="B15" s="223">
        <v>178</v>
      </c>
      <c r="C15" s="252" t="s">
        <v>146</v>
      </c>
      <c r="D15" s="213">
        <f>SUM(F15:W15)</f>
        <v>60</v>
      </c>
      <c r="E15" s="37">
        <f>SUM(D14-D15)</f>
        <v>0</v>
      </c>
      <c r="F15" s="519">
        <v>11</v>
      </c>
      <c r="G15" s="492">
        <v>8</v>
      </c>
      <c r="H15" s="538">
        <v>9</v>
      </c>
      <c r="I15" s="34">
        <v>10</v>
      </c>
      <c r="J15" s="35">
        <v>11</v>
      </c>
      <c r="K15" s="53">
        <v>11</v>
      </c>
      <c r="L15" s="82"/>
      <c r="M15" s="17"/>
      <c r="N15" s="101"/>
      <c r="O15" s="58"/>
      <c r="P15" s="17"/>
      <c r="Q15" s="72"/>
      <c r="R15" s="3"/>
      <c r="S15" s="3"/>
      <c r="T15" s="3"/>
      <c r="U15" s="3"/>
      <c r="V15" s="3"/>
      <c r="W15" s="11"/>
    </row>
    <row r="16" spans="1:23" ht="18" x14ac:dyDescent="0.25">
      <c r="A16" s="293">
        <v>12</v>
      </c>
      <c r="B16" s="221">
        <v>46</v>
      </c>
      <c r="C16" s="156" t="s">
        <v>75</v>
      </c>
      <c r="D16" s="54">
        <f>SUM(F16:W16)</f>
        <v>42</v>
      </c>
      <c r="E16" s="7">
        <f>SUM(D15-D16)</f>
        <v>18</v>
      </c>
      <c r="F16" s="427">
        <v>12</v>
      </c>
      <c r="G16" s="422">
        <v>14</v>
      </c>
      <c r="H16" s="211">
        <v>8</v>
      </c>
      <c r="I16" s="30">
        <v>8</v>
      </c>
      <c r="J16" s="6" t="s">
        <v>6</v>
      </c>
      <c r="K16" s="21" t="s">
        <v>6</v>
      </c>
      <c r="L16" s="36"/>
      <c r="M16" s="16"/>
      <c r="N16" s="41"/>
      <c r="O16" s="28"/>
      <c r="P16" s="16"/>
      <c r="Q16" s="29"/>
      <c r="R16" s="3"/>
      <c r="S16" s="3"/>
      <c r="T16" s="3"/>
      <c r="U16" s="3"/>
      <c r="V16" s="3"/>
      <c r="W16" s="11"/>
    </row>
    <row r="17" spans="1:23" ht="18" x14ac:dyDescent="0.25">
      <c r="A17" s="293">
        <v>13</v>
      </c>
      <c r="B17" s="221">
        <v>131</v>
      </c>
      <c r="C17" s="252" t="s">
        <v>150</v>
      </c>
      <c r="D17" s="54">
        <f>SUM(F17:W17)</f>
        <v>35</v>
      </c>
      <c r="E17" s="216">
        <f>SUM(D16-D17)</f>
        <v>7</v>
      </c>
      <c r="F17" s="427">
        <v>4</v>
      </c>
      <c r="G17" s="422">
        <v>4</v>
      </c>
      <c r="H17" s="211">
        <v>4</v>
      </c>
      <c r="I17" s="30">
        <v>6</v>
      </c>
      <c r="J17" s="6">
        <v>8</v>
      </c>
      <c r="K17" s="21">
        <v>9</v>
      </c>
      <c r="L17" s="36"/>
      <c r="M17" s="16"/>
      <c r="N17" s="41"/>
      <c r="O17" s="28"/>
      <c r="P17" s="16"/>
      <c r="Q17" s="29"/>
      <c r="R17" s="3"/>
      <c r="S17" s="3"/>
      <c r="T17" s="3"/>
      <c r="U17" s="3"/>
      <c r="V17" s="3"/>
      <c r="W17" s="11"/>
    </row>
    <row r="18" spans="1:23" ht="18.5" thickBot="1" x14ac:dyDescent="0.3">
      <c r="A18" s="294">
        <v>15</v>
      </c>
      <c r="B18" s="222">
        <v>24</v>
      </c>
      <c r="C18" s="209" t="s">
        <v>144</v>
      </c>
      <c r="D18" s="214">
        <f>SUM(F18:W18)</f>
        <v>33</v>
      </c>
      <c r="E18" s="112">
        <f>SUM(D17-D18)</f>
        <v>2</v>
      </c>
      <c r="F18" s="460" t="s">
        <v>6</v>
      </c>
      <c r="G18" s="461">
        <v>20</v>
      </c>
      <c r="H18" s="344">
        <v>13</v>
      </c>
      <c r="I18" s="59"/>
      <c r="J18" s="60"/>
      <c r="K18" s="61"/>
      <c r="L18" s="113"/>
      <c r="M18" s="60"/>
      <c r="N18" s="86"/>
      <c r="O18" s="59"/>
      <c r="P18" s="60"/>
      <c r="Q18" s="61"/>
      <c r="R18" s="3"/>
      <c r="S18" s="3"/>
      <c r="T18" s="3"/>
      <c r="U18" s="3"/>
      <c r="V18" s="3"/>
      <c r="W18" s="11"/>
    </row>
    <row r="19" spans="1:23" ht="18" x14ac:dyDescent="0.25">
      <c r="A19" s="292">
        <v>16</v>
      </c>
      <c r="B19" s="213">
        <v>213</v>
      </c>
      <c r="C19" s="147" t="s">
        <v>46</v>
      </c>
      <c r="D19" s="215">
        <f>SUM(F19:W19)</f>
        <v>26</v>
      </c>
      <c r="E19" s="37">
        <f>SUM(D18-D19)</f>
        <v>7</v>
      </c>
      <c r="F19" s="485">
        <v>7</v>
      </c>
      <c r="G19" s="486">
        <v>1</v>
      </c>
      <c r="H19" s="535">
        <v>2</v>
      </c>
      <c r="I19" s="34">
        <v>7</v>
      </c>
      <c r="J19" s="35">
        <v>9</v>
      </c>
      <c r="K19" s="53" t="s">
        <v>6</v>
      </c>
      <c r="L19" s="137"/>
      <c r="M19" s="39"/>
      <c r="N19" s="152"/>
      <c r="O19" s="45"/>
      <c r="P19" s="39"/>
      <c r="Q19" s="46"/>
      <c r="R19" s="3"/>
      <c r="S19" s="3"/>
      <c r="T19" s="3"/>
      <c r="U19" s="3"/>
      <c r="V19" s="3"/>
      <c r="W19" s="11"/>
    </row>
    <row r="20" spans="1:23" ht="18" x14ac:dyDescent="0.25">
      <c r="A20" s="293">
        <v>17</v>
      </c>
      <c r="B20" s="221">
        <v>21</v>
      </c>
      <c r="C20" s="156" t="s">
        <v>51</v>
      </c>
      <c r="D20" s="54">
        <f>SUM(F20:W20)</f>
        <v>25</v>
      </c>
      <c r="E20" s="7">
        <f>SUM(D19-D20)</f>
        <v>1</v>
      </c>
      <c r="F20" s="139" t="s">
        <v>6</v>
      </c>
      <c r="G20" s="492" t="s">
        <v>6</v>
      </c>
      <c r="H20" s="525" t="s">
        <v>6</v>
      </c>
      <c r="I20" s="30">
        <v>25</v>
      </c>
      <c r="J20" s="6" t="s">
        <v>6</v>
      </c>
      <c r="K20" s="21" t="s">
        <v>6</v>
      </c>
      <c r="L20" s="36"/>
      <c r="M20" s="16"/>
      <c r="N20" s="41"/>
      <c r="O20" s="28"/>
      <c r="P20" s="16"/>
      <c r="Q20" s="29"/>
      <c r="R20" s="3"/>
      <c r="S20" s="3"/>
      <c r="T20" s="3"/>
      <c r="U20" s="3"/>
      <c r="V20" s="3"/>
      <c r="W20" s="11"/>
    </row>
    <row r="21" spans="1:23" ht="18" x14ac:dyDescent="0.25">
      <c r="A21" s="293">
        <v>18</v>
      </c>
      <c r="B21" s="516">
        <v>101</v>
      </c>
      <c r="C21" s="156" t="s">
        <v>147</v>
      </c>
      <c r="D21" s="54">
        <f>SUM(F21:W21)</f>
        <v>22</v>
      </c>
      <c r="E21" s="216">
        <f>SUM(D20-D21)</f>
        <v>3</v>
      </c>
      <c r="F21" s="140">
        <v>8</v>
      </c>
      <c r="G21" s="422">
        <v>7</v>
      </c>
      <c r="H21" s="499">
        <v>7</v>
      </c>
      <c r="I21" s="28"/>
      <c r="J21" s="16"/>
      <c r="K21" s="29"/>
      <c r="L21" s="36"/>
      <c r="M21" s="16"/>
      <c r="N21" s="41"/>
      <c r="O21" s="28"/>
      <c r="P21" s="16"/>
      <c r="Q21" s="29"/>
      <c r="R21" s="3"/>
      <c r="S21" s="3"/>
      <c r="T21" s="3"/>
      <c r="U21" s="3"/>
      <c r="V21" s="3"/>
      <c r="W21" s="11"/>
    </row>
    <row r="22" spans="1:23" ht="18.5" thickBot="1" x14ac:dyDescent="0.3">
      <c r="A22" s="293">
        <v>19</v>
      </c>
      <c r="B22" s="565">
        <v>664</v>
      </c>
      <c r="C22" s="156" t="s">
        <v>148</v>
      </c>
      <c r="D22" s="54">
        <f>SUM(F22:W22)</f>
        <v>14</v>
      </c>
      <c r="E22" s="112">
        <f>SUM(D21-D22)</f>
        <v>8</v>
      </c>
      <c r="F22" s="140">
        <v>6</v>
      </c>
      <c r="G22" s="422">
        <v>3</v>
      </c>
      <c r="H22" s="499">
        <v>5</v>
      </c>
      <c r="I22" s="28"/>
      <c r="J22" s="16"/>
      <c r="K22" s="29"/>
      <c r="L22" s="36"/>
      <c r="M22" s="16"/>
      <c r="N22" s="41"/>
      <c r="O22" s="28"/>
      <c r="P22" s="16"/>
      <c r="Q22" s="29"/>
      <c r="R22" s="3"/>
      <c r="S22" s="3"/>
      <c r="T22" s="3"/>
      <c r="U22" s="3"/>
      <c r="V22" s="3"/>
      <c r="W22" s="11"/>
    </row>
    <row r="23" spans="1:23" ht="18.5" thickBot="1" x14ac:dyDescent="0.3">
      <c r="A23" s="294">
        <v>20</v>
      </c>
      <c r="B23" s="564">
        <v>85</v>
      </c>
      <c r="C23" s="566" t="s">
        <v>149</v>
      </c>
      <c r="D23" s="214">
        <f>SUM(F23:W23)</f>
        <v>14</v>
      </c>
      <c r="E23" s="112">
        <f>SUM(D22-D23)</f>
        <v>0</v>
      </c>
      <c r="F23" s="141">
        <v>5</v>
      </c>
      <c r="G23" s="461">
        <v>6</v>
      </c>
      <c r="H23" s="503">
        <v>3</v>
      </c>
      <c r="I23" s="59"/>
      <c r="J23" s="60"/>
      <c r="K23" s="61"/>
      <c r="L23" s="113"/>
      <c r="M23" s="60"/>
      <c r="N23" s="86"/>
      <c r="O23" s="59"/>
      <c r="P23" s="60"/>
      <c r="Q23" s="61"/>
      <c r="R23" s="3"/>
      <c r="S23" s="3"/>
      <c r="T23" s="3"/>
      <c r="U23" s="3"/>
      <c r="V23" s="3"/>
      <c r="W23" s="11"/>
    </row>
    <row r="24" spans="1:23" ht="18" x14ac:dyDescent="0.25">
      <c r="A24" s="292">
        <v>21</v>
      </c>
      <c r="B24" s="213">
        <v>38</v>
      </c>
      <c r="C24" s="147" t="s">
        <v>74</v>
      </c>
      <c r="D24" s="215">
        <f>SUM(F24:W24)</f>
        <v>11</v>
      </c>
      <c r="E24" s="37">
        <f>SUM(D23-D24)</f>
        <v>3</v>
      </c>
      <c r="F24" s="485" t="s">
        <v>6</v>
      </c>
      <c r="G24" s="486">
        <v>5</v>
      </c>
      <c r="H24" s="535">
        <v>6</v>
      </c>
      <c r="I24" s="17"/>
      <c r="J24" s="17"/>
      <c r="K24" s="17"/>
      <c r="L24" s="137"/>
      <c r="M24" s="39"/>
      <c r="N24" s="152"/>
      <c r="O24" s="45"/>
      <c r="P24" s="39"/>
      <c r="Q24" s="46"/>
      <c r="R24" s="3"/>
      <c r="S24" s="3"/>
      <c r="T24" s="3"/>
      <c r="U24" s="3"/>
      <c r="V24" s="3"/>
      <c r="W24" s="11"/>
    </row>
    <row r="25" spans="1:23" ht="18" x14ac:dyDescent="0.25">
      <c r="A25" s="293">
        <v>22</v>
      </c>
      <c r="B25" s="221">
        <v>409</v>
      </c>
      <c r="C25" s="156" t="s">
        <v>151</v>
      </c>
      <c r="D25" s="54">
        <f>SUM(F25:W25)</f>
        <v>6</v>
      </c>
      <c r="E25" s="7">
        <f>SUM(D24-D25)</f>
        <v>5</v>
      </c>
      <c r="F25" s="139">
        <v>3</v>
      </c>
      <c r="G25" s="492">
        <v>2</v>
      </c>
      <c r="H25" s="525">
        <v>1</v>
      </c>
      <c r="I25" s="16"/>
      <c r="J25" s="16"/>
      <c r="K25" s="16"/>
      <c r="L25" s="36"/>
      <c r="M25" s="16"/>
      <c r="N25" s="41"/>
      <c r="O25" s="28"/>
      <c r="P25" s="16"/>
      <c r="Q25" s="29"/>
      <c r="R25" s="3"/>
      <c r="S25" s="3"/>
      <c r="T25" s="3"/>
      <c r="U25" s="3"/>
      <c r="V25" s="3"/>
      <c r="W25" s="11"/>
    </row>
    <row r="26" spans="1:23" ht="18" x14ac:dyDescent="0.25">
      <c r="A26" s="293">
        <v>23</v>
      </c>
      <c r="B26" s="516">
        <v>42</v>
      </c>
      <c r="C26" s="156" t="s">
        <v>152</v>
      </c>
      <c r="D26" s="54">
        <f>SUM(F26:W26)</f>
        <v>0</v>
      </c>
      <c r="E26" s="216">
        <f>SUM(D25-D26)</f>
        <v>6</v>
      </c>
      <c r="F26" s="140" t="s">
        <v>6</v>
      </c>
      <c r="G26" s="422" t="s">
        <v>6</v>
      </c>
      <c r="H26" s="499" t="s">
        <v>6</v>
      </c>
      <c r="I26" s="16"/>
      <c r="J26" s="16"/>
      <c r="K26" s="16"/>
      <c r="L26" s="36"/>
      <c r="M26" s="16"/>
      <c r="N26" s="41"/>
      <c r="O26" s="28"/>
      <c r="P26" s="16"/>
      <c r="Q26" s="29"/>
      <c r="R26" s="3"/>
      <c r="S26" s="3"/>
      <c r="T26" s="3"/>
      <c r="U26" s="3"/>
      <c r="V26" s="3"/>
      <c r="W26" s="11"/>
    </row>
    <row r="27" spans="1:23" ht="18.5" thickBot="1" x14ac:dyDescent="0.3">
      <c r="A27" s="293">
        <v>24</v>
      </c>
      <c r="B27" s="517"/>
      <c r="C27" s="148"/>
      <c r="D27" s="54">
        <f t="shared" si="0"/>
        <v>0</v>
      </c>
      <c r="E27" s="112">
        <f t="shared" ref="E6:E28" si="1">SUM(D26-D27)</f>
        <v>0</v>
      </c>
      <c r="F27" s="15"/>
      <c r="G27" s="16"/>
      <c r="H27" s="8"/>
      <c r="I27" s="16"/>
      <c r="J27" s="16"/>
      <c r="K27" s="16"/>
      <c r="L27" s="36"/>
      <c r="M27" s="16"/>
      <c r="N27" s="41"/>
      <c r="O27" s="28"/>
      <c r="P27" s="16"/>
      <c r="Q27" s="29"/>
      <c r="R27" s="3"/>
      <c r="S27" s="3"/>
      <c r="T27" s="3"/>
      <c r="U27" s="3"/>
      <c r="V27" s="3"/>
      <c r="W27" s="11"/>
    </row>
    <row r="28" spans="1:23" ht="18.5" thickBot="1" x14ac:dyDescent="0.3">
      <c r="A28" s="294">
        <v>25</v>
      </c>
      <c r="B28" s="518"/>
      <c r="C28" s="150"/>
      <c r="D28" s="214">
        <f t="shared" si="0"/>
        <v>0</v>
      </c>
      <c r="E28" s="112">
        <f t="shared" si="1"/>
        <v>0</v>
      </c>
      <c r="F28" s="87"/>
      <c r="G28" s="60"/>
      <c r="H28" s="102"/>
      <c r="I28" s="16"/>
      <c r="J28" s="16"/>
      <c r="K28" s="16"/>
      <c r="L28" s="113"/>
      <c r="M28" s="60"/>
      <c r="N28" s="86"/>
      <c r="O28" s="59"/>
      <c r="P28" s="60"/>
      <c r="Q28" s="61"/>
      <c r="R28" s="3"/>
      <c r="S28" s="3"/>
      <c r="T28" s="3"/>
      <c r="U28" s="3"/>
      <c r="V28" s="3"/>
      <c r="W28" s="11"/>
    </row>
    <row r="29" spans="1:23" ht="13" thickBot="1" x14ac:dyDescent="0.3">
      <c r="A29" s="388" t="s">
        <v>53</v>
      </c>
      <c r="B29" s="389"/>
      <c r="C29" s="389"/>
      <c r="D29" s="84">
        <f t="shared" si="0"/>
        <v>389</v>
      </c>
      <c r="E29" s="133"/>
      <c r="F29" s="114">
        <v>91</v>
      </c>
      <c r="G29" s="115">
        <v>105</v>
      </c>
      <c r="H29" s="116">
        <v>91</v>
      </c>
      <c r="I29" s="114">
        <v>21</v>
      </c>
      <c r="J29" s="115">
        <v>36</v>
      </c>
      <c r="K29" s="116">
        <v>45</v>
      </c>
      <c r="L29" s="114"/>
      <c r="M29" s="115"/>
      <c r="N29" s="116"/>
      <c r="O29" s="114"/>
      <c r="P29" s="115"/>
      <c r="Q29" s="116"/>
      <c r="R29" s="3"/>
      <c r="S29" s="3"/>
      <c r="T29" s="3"/>
      <c r="U29" s="3"/>
      <c r="V29" s="3"/>
      <c r="W29" s="11"/>
    </row>
    <row r="30" spans="1:23" x14ac:dyDescent="0.25">
      <c r="F30">
        <f t="shared" ref="F30:Q30" si="2">SUM(F5:F29)-221</f>
        <v>88</v>
      </c>
      <c r="G30">
        <f t="shared" si="2"/>
        <v>105</v>
      </c>
      <c r="H30">
        <f t="shared" si="2"/>
        <v>91</v>
      </c>
      <c r="I30">
        <f>SUM(I5:I29)-221</f>
        <v>6</v>
      </c>
      <c r="J30">
        <f>SUM(J5:J29)-221</f>
        <v>8</v>
      </c>
      <c r="K30">
        <f>SUM(K5:K29)-221</f>
        <v>9</v>
      </c>
      <c r="L30">
        <f t="shared" si="2"/>
        <v>-221</v>
      </c>
      <c r="M30">
        <f t="shared" si="2"/>
        <v>-221</v>
      </c>
      <c r="N30">
        <f t="shared" si="2"/>
        <v>-221</v>
      </c>
      <c r="O30">
        <f t="shared" si="2"/>
        <v>-221</v>
      </c>
      <c r="P30">
        <f t="shared" si="2"/>
        <v>-221</v>
      </c>
      <c r="Q30">
        <f t="shared" si="2"/>
        <v>-221</v>
      </c>
      <c r="R30" s="3"/>
      <c r="S30" s="3"/>
      <c r="T30" s="3"/>
      <c r="U30" s="3"/>
      <c r="V30" s="3"/>
      <c r="W30" s="11"/>
    </row>
  </sheetData>
  <sortState xmlns:xlrd2="http://schemas.microsoft.com/office/spreadsheetml/2017/richdata2" ref="B6:K26">
    <sortCondition descending="1" ref="D6:D26"/>
  </sortState>
  <mergeCells count="18">
    <mergeCell ref="O3:Q3"/>
    <mergeCell ref="R3:T3"/>
    <mergeCell ref="U3:W3"/>
    <mergeCell ref="O1:Q1"/>
    <mergeCell ref="F2:H2"/>
    <mergeCell ref="I2:K2"/>
    <mergeCell ref="L2:N2"/>
    <mergeCell ref="O2:Q2"/>
    <mergeCell ref="A29:C29"/>
    <mergeCell ref="A1:C2"/>
    <mergeCell ref="F1:H1"/>
    <mergeCell ref="I1:K1"/>
    <mergeCell ref="L1:N1"/>
    <mergeCell ref="A3:C3"/>
    <mergeCell ref="D2:E3"/>
    <mergeCell ref="F3:H3"/>
    <mergeCell ref="I3:K3"/>
    <mergeCell ref="L3:N3"/>
  </mergeCells>
  <phoneticPr fontId="0" type="noConversion"/>
  <conditionalFormatting sqref="B18">
    <cfRule type="duplicateValues" dxfId="60" priority="4"/>
    <cfRule type="duplicateValues" dxfId="59" priority="5"/>
  </conditionalFormatting>
  <conditionalFormatting sqref="F30:Q30">
    <cfRule type="cellIs" dxfId="58" priority="1" operator="equal">
      <formula>-221</formula>
    </cfRule>
    <cfRule type="cellIs" dxfId="57" priority="2" operator="equal">
      <formula>0</formula>
    </cfRule>
    <cfRule type="cellIs" dxfId="56" priority="3" operator="equal">
      <formula>-110.5</formula>
    </cfRule>
  </conditionalFormatting>
  <conditionalFormatting sqref="F5:W28 R29:W30">
    <cfRule type="cellIs" dxfId="55" priority="6" operator="equal">
      <formula>20</formula>
    </cfRule>
    <cfRule type="cellIs" dxfId="54" priority="7" operator="equal">
      <formula>22</formula>
    </cfRule>
    <cfRule type="cellIs" dxfId="53" priority="8" operator="equal">
      <formula>25</formula>
    </cfRule>
  </conditionalFormatting>
  <pageMargins left="0.15748031496062992" right="0.15748031496062992" top="0.19685039370078741" bottom="0.39370078740157483" header="0.19685039370078741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36"/>
  <sheetViews>
    <sheetView showGridLines="0" zoomScaleNormal="100" workbookViewId="0">
      <selection sqref="A1:C2"/>
    </sheetView>
  </sheetViews>
  <sheetFormatPr defaultRowHeight="12.5" x14ac:dyDescent="0.25"/>
  <cols>
    <col min="1" max="1" width="5.7265625" customWidth="1"/>
    <col min="2" max="2" width="7.7265625" style="2" customWidth="1"/>
    <col min="3" max="3" width="21.7265625" style="2" customWidth="1"/>
    <col min="4" max="4" width="7.7265625" customWidth="1"/>
    <col min="5" max="5" width="4.7265625" customWidth="1"/>
    <col min="6" max="17" width="5.7265625" customWidth="1"/>
    <col min="18" max="23" width="0" hidden="1" customWidth="1"/>
    <col min="27" max="27" width="4.54296875" bestFit="1" customWidth="1"/>
    <col min="28" max="28" width="3.453125" customWidth="1"/>
    <col min="29" max="29" width="17.81640625" style="2" bestFit="1" customWidth="1"/>
    <col min="31" max="31" width="7.7265625" customWidth="1"/>
  </cols>
  <sheetData>
    <row r="1" spans="1:29" ht="21" customHeight="1" thickBot="1" x14ac:dyDescent="0.3">
      <c r="A1" s="567" t="str">
        <f>+'Top 10 Summary'!C2</f>
        <v>Pavers Cave MRA Ulster Championship</v>
      </c>
      <c r="B1" s="567"/>
      <c r="C1" s="567"/>
      <c r="D1" s="279"/>
      <c r="E1" s="280"/>
      <c r="F1" s="409" t="s">
        <v>164</v>
      </c>
      <c r="G1" s="410"/>
      <c r="H1" s="411"/>
      <c r="I1" s="410" t="s">
        <v>107</v>
      </c>
      <c r="J1" s="410"/>
      <c r="K1" s="410"/>
      <c r="L1" s="412"/>
      <c r="M1" s="412"/>
      <c r="N1" s="412"/>
      <c r="O1" s="410"/>
      <c r="P1" s="410"/>
      <c r="Q1" s="411"/>
      <c r="R1" s="1"/>
      <c r="S1" s="1"/>
      <c r="T1" s="1"/>
      <c r="U1" s="1"/>
      <c r="V1" s="1"/>
      <c r="W1" s="1"/>
      <c r="AC1"/>
    </row>
    <row r="2" spans="1:29" ht="18" customHeight="1" thickBot="1" x14ac:dyDescent="0.3">
      <c r="A2" s="567"/>
      <c r="B2" s="567"/>
      <c r="C2" s="567"/>
      <c r="D2" s="402" t="s">
        <v>70</v>
      </c>
      <c r="E2" s="403"/>
      <c r="F2" s="395" t="s">
        <v>165</v>
      </c>
      <c r="G2" s="396"/>
      <c r="H2" s="397"/>
      <c r="I2" s="398" t="s">
        <v>166</v>
      </c>
      <c r="J2" s="398"/>
      <c r="K2" s="398"/>
      <c r="L2" s="399"/>
      <c r="M2" s="399"/>
      <c r="N2" s="399"/>
      <c r="O2" s="399"/>
      <c r="P2" s="399"/>
      <c r="Q2" s="400"/>
      <c r="R2" s="1"/>
      <c r="S2" s="1"/>
      <c r="T2" s="1"/>
      <c r="U2" s="1"/>
      <c r="V2" s="1"/>
      <c r="W2" s="1"/>
      <c r="AC2"/>
    </row>
    <row r="3" spans="1:29" ht="18" customHeight="1" thickBot="1" x14ac:dyDescent="0.3">
      <c r="A3" s="401" t="str">
        <f>+'Top 10 Summary'!A15</f>
        <v>Big Wheel 85</v>
      </c>
      <c r="B3" s="401"/>
      <c r="C3" s="401"/>
      <c r="D3" s="404"/>
      <c r="E3" s="405"/>
      <c r="F3" s="406">
        <v>45731</v>
      </c>
      <c r="G3" s="407"/>
      <c r="H3" s="408"/>
      <c r="I3" s="393">
        <v>45739</v>
      </c>
      <c r="J3" s="394"/>
      <c r="K3" s="394"/>
      <c r="L3" s="394"/>
      <c r="M3" s="394"/>
      <c r="N3" s="394"/>
      <c r="O3" s="394"/>
      <c r="P3" s="394"/>
      <c r="Q3" s="394"/>
      <c r="R3" s="390"/>
      <c r="S3" s="390"/>
      <c r="T3" s="391"/>
      <c r="U3" s="390"/>
      <c r="V3" s="390"/>
      <c r="W3" s="392"/>
      <c r="AC3"/>
    </row>
    <row r="4" spans="1:29" ht="18" customHeight="1" thickBot="1" x14ac:dyDescent="0.3">
      <c r="A4" s="281"/>
      <c r="B4" s="418" t="s">
        <v>4</v>
      </c>
      <c r="C4" s="419" t="s">
        <v>0</v>
      </c>
      <c r="D4" s="431" t="s">
        <v>1</v>
      </c>
      <c r="E4" s="432" t="s">
        <v>5</v>
      </c>
      <c r="F4" s="433" t="s">
        <v>2</v>
      </c>
      <c r="G4" s="433" t="s">
        <v>3</v>
      </c>
      <c r="H4" s="434" t="s">
        <v>11</v>
      </c>
      <c r="I4" s="288" t="s">
        <v>2</v>
      </c>
      <c r="J4" s="289" t="s">
        <v>3</v>
      </c>
      <c r="K4" s="290" t="s">
        <v>11</v>
      </c>
      <c r="L4" s="289" t="s">
        <v>2</v>
      </c>
      <c r="M4" s="289" t="s">
        <v>3</v>
      </c>
      <c r="N4" s="291" t="s">
        <v>11</v>
      </c>
      <c r="O4" s="288" t="s">
        <v>2</v>
      </c>
      <c r="P4" s="289" t="s">
        <v>3</v>
      </c>
      <c r="Q4" s="291" t="s">
        <v>11</v>
      </c>
      <c r="R4" s="18" t="s">
        <v>2</v>
      </c>
      <c r="S4" s="19" t="s">
        <v>3</v>
      </c>
      <c r="T4" s="20" t="s">
        <v>11</v>
      </c>
      <c r="U4" s="18" t="s">
        <v>2</v>
      </c>
      <c r="V4" s="19" t="s">
        <v>3</v>
      </c>
      <c r="W4" s="27" t="s">
        <v>11</v>
      </c>
      <c r="AC4"/>
    </row>
    <row r="5" spans="1:29" ht="17.149999999999999" customHeight="1" x14ac:dyDescent="0.3">
      <c r="A5" s="292">
        <v>1</v>
      </c>
      <c r="B5" s="220">
        <v>10</v>
      </c>
      <c r="C5" s="207" t="s">
        <v>37</v>
      </c>
      <c r="D5" s="213">
        <f>SUM(F5:W5)</f>
        <v>109</v>
      </c>
      <c r="E5" s="550">
        <v>0</v>
      </c>
      <c r="F5" s="485">
        <v>22</v>
      </c>
      <c r="G5" s="486">
        <v>16</v>
      </c>
      <c r="H5" s="487">
        <v>1</v>
      </c>
      <c r="I5" s="444">
        <v>20</v>
      </c>
      <c r="J5" s="446">
        <v>25</v>
      </c>
      <c r="K5" s="447">
        <v>25</v>
      </c>
      <c r="L5" s="165"/>
      <c r="M5" s="163"/>
      <c r="N5" s="161"/>
      <c r="O5" s="166"/>
      <c r="P5" s="167"/>
      <c r="Q5" s="168"/>
      <c r="R5" s="90"/>
      <c r="S5" s="90"/>
      <c r="T5" s="90"/>
      <c r="U5" s="90"/>
      <c r="V5" s="90"/>
      <c r="W5" s="92"/>
      <c r="Y5" s="2"/>
      <c r="Z5" s="2"/>
      <c r="AA5" s="2"/>
      <c r="AB5" s="2"/>
    </row>
    <row r="6" spans="1:29" ht="17.149999999999999" customHeight="1" x14ac:dyDescent="0.3">
      <c r="A6" s="293">
        <v>2</v>
      </c>
      <c r="B6" s="221">
        <v>3</v>
      </c>
      <c r="C6" s="207" t="s">
        <v>24</v>
      </c>
      <c r="D6" s="54">
        <f>SUM(F6:W6)</f>
        <v>104</v>
      </c>
      <c r="E6" s="551">
        <f>SUM(D5-D6)</f>
        <v>5</v>
      </c>
      <c r="F6" s="427">
        <v>18</v>
      </c>
      <c r="G6" s="422">
        <v>18</v>
      </c>
      <c r="H6" s="428">
        <v>18</v>
      </c>
      <c r="I6" s="448">
        <v>8</v>
      </c>
      <c r="J6" s="449">
        <v>20</v>
      </c>
      <c r="K6" s="450">
        <v>22</v>
      </c>
      <c r="L6" s="173"/>
      <c r="M6" s="171"/>
      <c r="N6" s="169"/>
      <c r="O6" s="28"/>
      <c r="P6" s="16"/>
      <c r="Q6" s="29"/>
      <c r="R6" s="3"/>
      <c r="S6" s="3"/>
      <c r="T6" s="3"/>
      <c r="U6" s="3"/>
      <c r="V6" s="3"/>
      <c r="W6" s="11"/>
      <c r="Y6" s="2"/>
      <c r="Z6" s="2"/>
      <c r="AA6" s="2"/>
      <c r="AB6" s="2"/>
    </row>
    <row r="7" spans="1:29" ht="17.149999999999999" customHeight="1" x14ac:dyDescent="0.3">
      <c r="A7" s="293">
        <v>3</v>
      </c>
      <c r="B7" s="54">
        <v>454</v>
      </c>
      <c r="C7" s="212" t="s">
        <v>130</v>
      </c>
      <c r="D7" s="54">
        <f>SUM(F7:W7)</f>
        <v>95</v>
      </c>
      <c r="E7" s="551">
        <f>SUM(D6-D7)</f>
        <v>9</v>
      </c>
      <c r="F7" s="427">
        <v>15</v>
      </c>
      <c r="G7" s="422">
        <v>20</v>
      </c>
      <c r="H7" s="428">
        <v>16</v>
      </c>
      <c r="I7" s="448">
        <v>15</v>
      </c>
      <c r="J7" s="449">
        <v>16</v>
      </c>
      <c r="K7" s="450">
        <v>13</v>
      </c>
      <c r="L7" s="173"/>
      <c r="M7" s="171"/>
      <c r="N7" s="169"/>
      <c r="O7" s="174"/>
      <c r="P7" s="175"/>
      <c r="Q7" s="176"/>
      <c r="R7" s="3"/>
      <c r="S7" s="3"/>
      <c r="T7" s="3"/>
      <c r="U7" s="3"/>
      <c r="V7" s="3"/>
      <c r="W7" s="11"/>
      <c r="Y7" s="2"/>
      <c r="Z7" s="2"/>
      <c r="AA7" s="2"/>
      <c r="AB7" s="2"/>
    </row>
    <row r="8" spans="1:29" ht="17.149999999999999" customHeight="1" x14ac:dyDescent="0.3">
      <c r="A8" s="293">
        <v>4</v>
      </c>
      <c r="B8" s="221">
        <v>44</v>
      </c>
      <c r="C8" s="207" t="s">
        <v>38</v>
      </c>
      <c r="D8" s="54">
        <f>SUM(F8:W8)</f>
        <v>95</v>
      </c>
      <c r="E8" s="551">
        <f>SUM(D7-D8)</f>
        <v>0</v>
      </c>
      <c r="F8" s="427">
        <v>14</v>
      </c>
      <c r="G8" s="422">
        <v>12</v>
      </c>
      <c r="H8" s="428">
        <v>15</v>
      </c>
      <c r="I8" s="448">
        <v>16</v>
      </c>
      <c r="J8" s="449">
        <v>18</v>
      </c>
      <c r="K8" s="450">
        <v>20</v>
      </c>
      <c r="L8" s="173"/>
      <c r="M8" s="171"/>
      <c r="N8" s="169"/>
      <c r="O8" s="174"/>
      <c r="P8" s="175"/>
      <c r="Q8" s="176"/>
      <c r="R8" s="3"/>
      <c r="S8" s="3"/>
      <c r="T8" s="3"/>
      <c r="U8" s="3"/>
      <c r="V8" s="3"/>
      <c r="W8" s="11"/>
      <c r="Y8" s="2"/>
      <c r="Z8" s="2"/>
      <c r="AA8" s="2"/>
      <c r="AB8" s="2"/>
    </row>
    <row r="9" spans="1:29" ht="17.149999999999999" customHeight="1" thickBot="1" x14ac:dyDescent="0.35">
      <c r="A9" s="294">
        <v>5</v>
      </c>
      <c r="B9" s="221">
        <v>99</v>
      </c>
      <c r="C9" s="207" t="s">
        <v>25</v>
      </c>
      <c r="D9" s="54">
        <f>SUM(F9:W9)</f>
        <v>91</v>
      </c>
      <c r="E9" s="551">
        <f>SUM(D8-D9)</f>
        <v>4</v>
      </c>
      <c r="F9" s="460">
        <v>16</v>
      </c>
      <c r="G9" s="461">
        <v>10</v>
      </c>
      <c r="H9" s="462">
        <v>9</v>
      </c>
      <c r="I9" s="451">
        <v>25</v>
      </c>
      <c r="J9" s="452">
        <v>15</v>
      </c>
      <c r="K9" s="453">
        <v>16</v>
      </c>
      <c r="L9" s="181"/>
      <c r="M9" s="179"/>
      <c r="N9" s="177"/>
      <c r="O9" s="182"/>
      <c r="P9" s="183"/>
      <c r="Q9" s="184"/>
      <c r="R9" s="3"/>
      <c r="S9" s="3"/>
      <c r="T9" s="3"/>
      <c r="U9" s="3"/>
      <c r="V9" s="3"/>
      <c r="W9" s="11"/>
      <c r="Y9" s="2"/>
      <c r="Z9" s="2"/>
      <c r="AA9" s="2"/>
      <c r="AB9" s="2"/>
    </row>
    <row r="10" spans="1:29" ht="17.149999999999999" customHeight="1" x14ac:dyDescent="0.3">
      <c r="A10" s="295">
        <v>6</v>
      </c>
      <c r="B10" s="221">
        <v>38</v>
      </c>
      <c r="C10" s="207" t="s">
        <v>131</v>
      </c>
      <c r="D10" s="217">
        <f>SUM(F10:W10)</f>
        <v>79</v>
      </c>
      <c r="E10" s="551">
        <f>SUM(D9-D10)</f>
        <v>12</v>
      </c>
      <c r="F10" s="519">
        <v>6</v>
      </c>
      <c r="G10" s="492">
        <v>13</v>
      </c>
      <c r="H10" s="493">
        <v>13</v>
      </c>
      <c r="I10" s="455">
        <v>18</v>
      </c>
      <c r="J10" s="454">
        <v>14</v>
      </c>
      <c r="K10" s="456">
        <v>15</v>
      </c>
      <c r="L10" s="82"/>
      <c r="M10" s="17"/>
      <c r="N10" s="185"/>
      <c r="O10" s="186"/>
      <c r="P10" s="187"/>
      <c r="Q10" s="188"/>
      <c r="R10" s="3"/>
      <c r="S10" s="3"/>
      <c r="T10" s="3"/>
      <c r="U10" s="3"/>
      <c r="V10" s="3"/>
      <c r="W10" s="11"/>
      <c r="Y10" s="2"/>
      <c r="Z10" s="2"/>
      <c r="AA10" s="2"/>
      <c r="AB10" s="2"/>
    </row>
    <row r="11" spans="1:29" ht="17.149999999999999" customHeight="1" x14ac:dyDescent="0.3">
      <c r="A11" s="293">
        <v>7</v>
      </c>
      <c r="B11" s="221">
        <v>13</v>
      </c>
      <c r="C11" s="207" t="s">
        <v>26</v>
      </c>
      <c r="D11" s="54">
        <f>SUM(F11:W11)</f>
        <v>77</v>
      </c>
      <c r="E11" s="551">
        <f>SUM(D10-D11)</f>
        <v>2</v>
      </c>
      <c r="F11" s="427">
        <v>11</v>
      </c>
      <c r="G11" s="422">
        <v>11</v>
      </c>
      <c r="H11" s="428">
        <v>14</v>
      </c>
      <c r="I11" s="448">
        <v>14</v>
      </c>
      <c r="J11" s="449">
        <v>13</v>
      </c>
      <c r="K11" s="450">
        <v>14</v>
      </c>
      <c r="L11" s="173"/>
      <c r="M11" s="171"/>
      <c r="N11" s="169"/>
      <c r="O11" s="174"/>
      <c r="P11" s="175"/>
      <c r="Q11" s="176"/>
      <c r="R11" s="3"/>
      <c r="S11" s="3"/>
      <c r="T11" s="3"/>
      <c r="U11" s="3"/>
      <c r="V11" s="3"/>
      <c r="W11" s="11"/>
      <c r="Y11" s="2"/>
      <c r="Z11" s="2"/>
      <c r="AA11" s="2"/>
      <c r="AB11" s="2"/>
    </row>
    <row r="12" spans="1:29" ht="17.149999999999999" customHeight="1" x14ac:dyDescent="0.25">
      <c r="A12" s="293">
        <v>8</v>
      </c>
      <c r="B12" s="221">
        <v>24</v>
      </c>
      <c r="C12" s="207" t="s">
        <v>127</v>
      </c>
      <c r="D12" s="54">
        <f>SUM(F12:W12)</f>
        <v>69</v>
      </c>
      <c r="E12" s="551">
        <v>0</v>
      </c>
      <c r="F12" s="427">
        <v>25</v>
      </c>
      <c r="G12" s="422">
        <v>22</v>
      </c>
      <c r="H12" s="428">
        <v>22</v>
      </c>
      <c r="I12" s="425"/>
      <c r="J12" s="421"/>
      <c r="K12" s="426"/>
      <c r="L12" s="173"/>
      <c r="M12" s="171"/>
      <c r="N12" s="169"/>
      <c r="O12" s="189"/>
      <c r="P12" s="190"/>
      <c r="Q12" s="191"/>
      <c r="R12" s="3"/>
      <c r="S12" s="3"/>
      <c r="T12" s="3"/>
      <c r="U12" s="3"/>
      <c r="V12" s="3"/>
      <c r="W12" s="11"/>
      <c r="Y12" s="2"/>
      <c r="Z12" s="2"/>
      <c r="AA12" s="2"/>
      <c r="AB12" s="2"/>
    </row>
    <row r="13" spans="1:29" ht="18" x14ac:dyDescent="0.25">
      <c r="A13" s="293">
        <v>9</v>
      </c>
      <c r="B13" s="221">
        <v>4</v>
      </c>
      <c r="C13" s="207" t="s">
        <v>128</v>
      </c>
      <c r="D13" s="217">
        <f>SUM(F13:W13)</f>
        <v>63</v>
      </c>
      <c r="E13" s="551">
        <f>SUM(D12-D13)</f>
        <v>6</v>
      </c>
      <c r="F13" s="427">
        <v>13</v>
      </c>
      <c r="G13" s="422">
        <v>25</v>
      </c>
      <c r="H13" s="428">
        <v>25</v>
      </c>
      <c r="I13" s="425"/>
      <c r="J13" s="421"/>
      <c r="K13" s="426"/>
      <c r="L13" s="173"/>
      <c r="M13" s="171"/>
      <c r="N13" s="169"/>
      <c r="O13" s="28"/>
      <c r="P13" s="16"/>
      <c r="Q13" s="29"/>
      <c r="R13" s="3"/>
      <c r="S13" s="3"/>
      <c r="T13" s="3"/>
      <c r="U13" s="3"/>
      <c r="V13" s="3"/>
      <c r="W13" s="11"/>
      <c r="Y13" s="2"/>
      <c r="Z13" s="2"/>
      <c r="AA13" s="2"/>
      <c r="AB13" s="2"/>
    </row>
    <row r="14" spans="1:29" ht="18.5" thickBot="1" x14ac:dyDescent="0.35">
      <c r="A14" s="294">
        <v>10</v>
      </c>
      <c r="B14" s="54">
        <v>7</v>
      </c>
      <c r="C14" s="212" t="s">
        <v>85</v>
      </c>
      <c r="D14" s="54">
        <f>SUM(F14:W14)</f>
        <v>62</v>
      </c>
      <c r="E14" s="551">
        <f>SUM(D13-D14)</f>
        <v>1</v>
      </c>
      <c r="F14" s="553" t="s">
        <v>6</v>
      </c>
      <c r="G14" s="524" t="s">
        <v>6</v>
      </c>
      <c r="H14" s="554" t="s">
        <v>6</v>
      </c>
      <c r="I14" s="458">
        <v>22</v>
      </c>
      <c r="J14" s="457">
        <v>22</v>
      </c>
      <c r="K14" s="459">
        <v>18</v>
      </c>
      <c r="L14" s="200"/>
      <c r="M14" s="201"/>
      <c r="N14" s="196"/>
      <c r="O14" s="83"/>
      <c r="P14" s="47"/>
      <c r="Q14" s="49"/>
      <c r="R14" s="3"/>
      <c r="S14" s="3"/>
      <c r="T14" s="3"/>
      <c r="U14" s="3"/>
      <c r="V14" s="3"/>
      <c r="W14" s="11"/>
      <c r="Y14" s="2"/>
      <c r="Z14" s="2"/>
      <c r="AA14" s="2"/>
      <c r="AB14" s="2"/>
    </row>
    <row r="15" spans="1:29" ht="18" x14ac:dyDescent="0.25">
      <c r="A15" s="295">
        <v>11</v>
      </c>
      <c r="B15" s="221">
        <v>477</v>
      </c>
      <c r="C15" s="207" t="s">
        <v>129</v>
      </c>
      <c r="D15" s="54">
        <f>SUM(F15:W15)</f>
        <v>55</v>
      </c>
      <c r="E15" s="551">
        <f>SUM(D14-D15)</f>
        <v>7</v>
      </c>
      <c r="F15" s="485">
        <v>20</v>
      </c>
      <c r="G15" s="486">
        <v>15</v>
      </c>
      <c r="H15" s="487">
        <v>20</v>
      </c>
      <c r="I15" s="423"/>
      <c r="J15" s="527"/>
      <c r="K15" s="424"/>
      <c r="L15" s="165"/>
      <c r="M15" s="163"/>
      <c r="N15" s="161"/>
      <c r="O15" s="166"/>
      <c r="P15" s="167"/>
      <c r="Q15" s="168"/>
      <c r="R15" s="3"/>
      <c r="S15" s="3"/>
      <c r="T15" s="3"/>
      <c r="U15" s="3"/>
      <c r="V15" s="3"/>
      <c r="W15" s="11"/>
      <c r="Y15" s="2"/>
      <c r="Z15" s="2"/>
      <c r="AA15" s="2"/>
      <c r="AB15" s="2"/>
    </row>
    <row r="16" spans="1:29" ht="18" x14ac:dyDescent="0.3">
      <c r="A16" s="293">
        <v>12</v>
      </c>
      <c r="B16" s="221">
        <v>5</v>
      </c>
      <c r="C16" s="207" t="s">
        <v>135</v>
      </c>
      <c r="D16" s="54">
        <f>SUM(F16:W16)</f>
        <v>50</v>
      </c>
      <c r="E16" s="551">
        <f>SUM(D15-D16)</f>
        <v>5</v>
      </c>
      <c r="F16" s="427">
        <v>2</v>
      </c>
      <c r="G16" s="422">
        <v>8</v>
      </c>
      <c r="H16" s="428">
        <v>3</v>
      </c>
      <c r="I16" s="448">
        <v>13</v>
      </c>
      <c r="J16" s="449">
        <v>12</v>
      </c>
      <c r="K16" s="450">
        <v>12</v>
      </c>
      <c r="L16" s="173"/>
      <c r="M16" s="171"/>
      <c r="N16" s="169"/>
      <c r="O16" s="28"/>
      <c r="P16" s="16"/>
      <c r="Q16" s="29"/>
      <c r="R16" s="3"/>
      <c r="S16" s="3"/>
      <c r="T16" s="3"/>
      <c r="U16" s="3"/>
      <c r="V16" s="3"/>
      <c r="W16" s="11"/>
      <c r="Y16" s="2"/>
      <c r="Z16" s="2"/>
      <c r="AA16" s="2"/>
      <c r="AB16" s="2"/>
    </row>
    <row r="17" spans="1:33" ht="18" x14ac:dyDescent="0.3">
      <c r="A17" s="293">
        <v>13</v>
      </c>
      <c r="B17" s="221">
        <v>65</v>
      </c>
      <c r="C17" s="207" t="s">
        <v>41</v>
      </c>
      <c r="D17" s="217">
        <f>SUM(F17:W17)</f>
        <v>47</v>
      </c>
      <c r="E17" s="551">
        <f>SUM(D16-D17)</f>
        <v>3</v>
      </c>
      <c r="F17" s="427">
        <v>7</v>
      </c>
      <c r="G17" s="422">
        <v>6</v>
      </c>
      <c r="H17" s="428">
        <v>6</v>
      </c>
      <c r="I17" s="448">
        <v>11</v>
      </c>
      <c r="J17" s="449">
        <v>8</v>
      </c>
      <c r="K17" s="450">
        <v>9</v>
      </c>
      <c r="L17" s="36"/>
      <c r="M17" s="16"/>
      <c r="N17" s="169"/>
      <c r="O17" s="174"/>
      <c r="P17" s="175"/>
      <c r="Q17" s="176"/>
      <c r="R17" s="3"/>
      <c r="S17" s="3"/>
      <c r="T17" s="3"/>
      <c r="U17" s="3"/>
      <c r="V17" s="3"/>
      <c r="W17" s="11"/>
      <c r="Y17" s="2"/>
      <c r="Z17" s="2"/>
      <c r="AA17" s="2"/>
      <c r="AB17" s="2"/>
      <c r="AD17" s="2"/>
      <c r="AE17" s="2"/>
      <c r="AF17" s="2"/>
      <c r="AG17" s="2"/>
    </row>
    <row r="18" spans="1:33" ht="18" x14ac:dyDescent="0.3">
      <c r="A18" s="293">
        <v>14</v>
      </c>
      <c r="B18" s="221">
        <v>246</v>
      </c>
      <c r="C18" s="207" t="s">
        <v>42</v>
      </c>
      <c r="D18" s="54">
        <f>SUM(F18:W18)</f>
        <v>45</v>
      </c>
      <c r="E18" s="551">
        <f>SUM(D17-D18)</f>
        <v>2</v>
      </c>
      <c r="F18" s="427">
        <v>3</v>
      </c>
      <c r="G18" s="422">
        <v>3</v>
      </c>
      <c r="H18" s="428">
        <v>8</v>
      </c>
      <c r="I18" s="448">
        <v>10</v>
      </c>
      <c r="J18" s="449">
        <v>10</v>
      </c>
      <c r="K18" s="450">
        <v>11</v>
      </c>
      <c r="L18" s="36"/>
      <c r="M18" s="16"/>
      <c r="N18" s="41"/>
      <c r="O18" s="28"/>
      <c r="P18" s="16"/>
      <c r="Q18" s="29"/>
      <c r="R18" s="3"/>
      <c r="S18" s="3"/>
      <c r="T18" s="3"/>
      <c r="U18" s="3"/>
      <c r="V18" s="3"/>
      <c r="W18" s="11"/>
      <c r="Y18" s="2"/>
      <c r="Z18" s="2"/>
      <c r="AA18" s="2"/>
      <c r="AB18" s="2"/>
      <c r="AD18" s="2"/>
      <c r="AE18" s="2"/>
      <c r="AF18" s="2"/>
      <c r="AG18" s="2"/>
    </row>
    <row r="19" spans="1:33" ht="18.5" thickBot="1" x14ac:dyDescent="0.35">
      <c r="A19" s="294">
        <v>15</v>
      </c>
      <c r="B19" s="221">
        <v>43</v>
      </c>
      <c r="C19" s="207" t="s">
        <v>29</v>
      </c>
      <c r="D19" s="54">
        <f>SUM(F19:W19)</f>
        <v>41</v>
      </c>
      <c r="E19" s="551">
        <f>SUM(D18-D19)</f>
        <v>4</v>
      </c>
      <c r="F19" s="460">
        <v>5</v>
      </c>
      <c r="G19" s="461">
        <v>2</v>
      </c>
      <c r="H19" s="462">
        <v>4</v>
      </c>
      <c r="I19" s="451">
        <v>9</v>
      </c>
      <c r="J19" s="452">
        <v>11</v>
      </c>
      <c r="K19" s="453">
        <v>10</v>
      </c>
      <c r="L19" s="181"/>
      <c r="M19" s="179"/>
      <c r="N19" s="86"/>
      <c r="O19" s="182"/>
      <c r="P19" s="183"/>
      <c r="Q19" s="184"/>
      <c r="R19" s="91"/>
      <c r="S19" s="91"/>
      <c r="T19" s="91"/>
      <c r="U19" s="91"/>
      <c r="V19" s="91"/>
      <c r="W19" s="93"/>
      <c r="Y19" s="2"/>
      <c r="Z19" s="2"/>
      <c r="AA19" s="2"/>
      <c r="AB19" s="2"/>
      <c r="AD19" s="2"/>
      <c r="AE19" s="2"/>
    </row>
    <row r="20" spans="1:33" ht="18" x14ac:dyDescent="0.25">
      <c r="A20" s="295">
        <v>16</v>
      </c>
      <c r="B20" s="221">
        <v>73</v>
      </c>
      <c r="C20" s="207" t="s">
        <v>39</v>
      </c>
      <c r="D20" s="54">
        <f>SUM(F20:W20)</f>
        <v>38</v>
      </c>
      <c r="E20" s="551">
        <f>SUM(D19-D20)</f>
        <v>3</v>
      </c>
      <c r="F20" s="519">
        <v>12</v>
      </c>
      <c r="G20" s="492">
        <v>14</v>
      </c>
      <c r="H20" s="493">
        <v>12</v>
      </c>
      <c r="I20" s="519"/>
      <c r="J20" s="492"/>
      <c r="K20" s="493"/>
      <c r="L20" s="195"/>
      <c r="M20" s="193"/>
      <c r="N20" s="101"/>
      <c r="O20" s="186"/>
      <c r="P20" s="187"/>
      <c r="Q20" s="188"/>
      <c r="R20" s="3"/>
      <c r="S20" s="3"/>
      <c r="T20" s="3"/>
      <c r="U20" s="3"/>
      <c r="V20" s="3"/>
      <c r="W20" s="11"/>
      <c r="Y20" s="2"/>
      <c r="Z20" s="2"/>
      <c r="AA20" s="2"/>
      <c r="AB20" s="2"/>
      <c r="AD20" s="2"/>
      <c r="AE20" s="2"/>
    </row>
    <row r="21" spans="1:33" ht="18" x14ac:dyDescent="0.3">
      <c r="A21" s="293">
        <v>17</v>
      </c>
      <c r="B21" s="221">
        <v>369</v>
      </c>
      <c r="C21" s="207" t="s">
        <v>132</v>
      </c>
      <c r="D21" s="54">
        <f>SUM(F21:W21)</f>
        <v>38</v>
      </c>
      <c r="E21" s="551">
        <f>SUM(D20-D21)</f>
        <v>0</v>
      </c>
      <c r="F21" s="427">
        <v>8</v>
      </c>
      <c r="G21" s="422">
        <v>4</v>
      </c>
      <c r="H21" s="428">
        <v>7</v>
      </c>
      <c r="I21" s="448">
        <v>12</v>
      </c>
      <c r="J21" s="449">
        <v>7</v>
      </c>
      <c r="K21" s="450" t="s">
        <v>6</v>
      </c>
      <c r="L21" s="36"/>
      <c r="M21" s="16"/>
      <c r="N21" s="41"/>
      <c r="O21" s="28"/>
      <c r="P21" s="16"/>
      <c r="Q21" s="29"/>
      <c r="R21" s="91"/>
      <c r="S21" s="91"/>
      <c r="T21" s="91"/>
      <c r="U21" s="91"/>
      <c r="V21" s="91"/>
      <c r="W21" s="93"/>
      <c r="Y21" s="2"/>
      <c r="Z21" s="2"/>
      <c r="AA21" s="2"/>
      <c r="AB21" s="2"/>
      <c r="AD21" s="2"/>
      <c r="AE21" s="2"/>
    </row>
    <row r="22" spans="1:33" ht="18" x14ac:dyDescent="0.25">
      <c r="A22" s="293">
        <v>18</v>
      </c>
      <c r="B22" s="221" t="s">
        <v>140</v>
      </c>
      <c r="C22" s="207" t="s">
        <v>84</v>
      </c>
      <c r="D22" s="54">
        <f>SUM(F22:W22)</f>
        <v>28</v>
      </c>
      <c r="E22" s="551">
        <f>SUM(D21-D22)</f>
        <v>10</v>
      </c>
      <c r="F22" s="427">
        <v>10</v>
      </c>
      <c r="G22" s="422">
        <v>7</v>
      </c>
      <c r="H22" s="428">
        <v>11</v>
      </c>
      <c r="I22" s="427"/>
      <c r="J22" s="422"/>
      <c r="K22" s="428"/>
      <c r="L22" s="173"/>
      <c r="M22" s="171"/>
      <c r="N22" s="41"/>
      <c r="O22" s="28"/>
      <c r="P22" s="16"/>
      <c r="Q22" s="29"/>
      <c r="R22" s="91"/>
      <c r="S22" s="91"/>
      <c r="T22" s="91"/>
      <c r="U22" s="91"/>
      <c r="V22" s="91"/>
      <c r="W22" s="93"/>
      <c r="Y22" s="2"/>
      <c r="Z22" s="2"/>
      <c r="AA22" s="2"/>
      <c r="AB22" s="2"/>
      <c r="AD22" s="2"/>
      <c r="AE22" s="2"/>
    </row>
    <row r="23" spans="1:33" ht="18" x14ac:dyDescent="0.3">
      <c r="A23" s="293">
        <v>19</v>
      </c>
      <c r="B23" s="221">
        <v>774</v>
      </c>
      <c r="C23" s="207" t="s">
        <v>31</v>
      </c>
      <c r="D23" s="54">
        <f>SUM(F23:W23)</f>
        <v>20</v>
      </c>
      <c r="E23" s="551">
        <f>SUM(D22-D23)</f>
        <v>8</v>
      </c>
      <c r="F23" s="427" t="s">
        <v>6</v>
      </c>
      <c r="G23" s="422" t="s">
        <v>6</v>
      </c>
      <c r="H23" s="428" t="s">
        <v>6</v>
      </c>
      <c r="I23" s="448">
        <v>7</v>
      </c>
      <c r="J23" s="449">
        <v>6</v>
      </c>
      <c r="K23" s="450">
        <v>7</v>
      </c>
      <c r="L23" s="36"/>
      <c r="M23" s="16"/>
      <c r="N23" s="41"/>
      <c r="O23" s="28"/>
      <c r="P23" s="16"/>
      <c r="Q23" s="29"/>
      <c r="R23" s="3"/>
      <c r="S23" s="3"/>
      <c r="T23" s="3"/>
      <c r="U23" s="3"/>
      <c r="V23" s="3"/>
      <c r="W23" s="11"/>
      <c r="Y23" s="2"/>
      <c r="Z23" s="2"/>
      <c r="AA23" s="2"/>
      <c r="AB23" s="2"/>
      <c r="AD23" s="2"/>
      <c r="AE23" s="2"/>
    </row>
    <row r="24" spans="1:33" ht="18.5" thickBot="1" x14ac:dyDescent="0.3">
      <c r="A24" s="294">
        <v>20</v>
      </c>
      <c r="B24" s="221">
        <v>8</v>
      </c>
      <c r="C24" s="207" t="s">
        <v>133</v>
      </c>
      <c r="D24" s="54">
        <f>SUM(F24:W24)</f>
        <v>18</v>
      </c>
      <c r="E24" s="551">
        <f>SUM(D23-D24)</f>
        <v>2</v>
      </c>
      <c r="F24" s="553">
        <v>9</v>
      </c>
      <c r="G24" s="524">
        <v>9</v>
      </c>
      <c r="H24" s="554" t="s">
        <v>6</v>
      </c>
      <c r="I24" s="555"/>
      <c r="J24" s="556"/>
      <c r="K24" s="557"/>
      <c r="L24" s="335"/>
      <c r="M24" s="201"/>
      <c r="N24" s="9"/>
      <c r="O24" s="83"/>
      <c r="P24" s="47"/>
      <c r="Q24" s="49"/>
      <c r="R24" s="3"/>
      <c r="S24" s="3"/>
      <c r="T24" s="3"/>
      <c r="U24" s="3"/>
      <c r="V24" s="3"/>
      <c r="W24" s="11"/>
      <c r="Y24" s="2"/>
      <c r="Z24" s="2"/>
      <c r="AA24" s="2"/>
      <c r="AB24" s="2"/>
      <c r="AD24" s="2"/>
      <c r="AE24" s="2"/>
    </row>
    <row r="25" spans="1:33" ht="18" x14ac:dyDescent="0.3">
      <c r="A25" s="318">
        <v>21</v>
      </c>
      <c r="B25" s="54">
        <v>110</v>
      </c>
      <c r="C25" s="212" t="s">
        <v>171</v>
      </c>
      <c r="D25" s="54">
        <f>SUM(F25:W25)</f>
        <v>17</v>
      </c>
      <c r="E25" s="551">
        <f>SUM(D24-D25)</f>
        <v>1</v>
      </c>
      <c r="F25" s="485"/>
      <c r="G25" s="486"/>
      <c r="H25" s="487"/>
      <c r="I25" s="444" t="s">
        <v>6</v>
      </c>
      <c r="J25" s="446">
        <v>9</v>
      </c>
      <c r="K25" s="447">
        <v>8</v>
      </c>
      <c r="L25" s="563"/>
      <c r="M25" s="74"/>
      <c r="N25" s="563"/>
      <c r="O25" s="45"/>
      <c r="P25" s="39"/>
      <c r="Q25" s="46"/>
      <c r="R25" s="5"/>
      <c r="S25" s="5"/>
      <c r="T25" s="5"/>
      <c r="U25" s="5"/>
      <c r="V25" s="5"/>
      <c r="W25" s="12"/>
    </row>
    <row r="26" spans="1:33" ht="18" x14ac:dyDescent="0.25">
      <c r="A26" s="515">
        <v>22</v>
      </c>
      <c r="B26" s="221">
        <v>20</v>
      </c>
      <c r="C26" s="207" t="s">
        <v>134</v>
      </c>
      <c r="D26" s="54">
        <f>SUM(F26:W26)</f>
        <v>16</v>
      </c>
      <c r="E26" s="551">
        <f>SUM(D25-D26)</f>
        <v>1</v>
      </c>
      <c r="F26" s="427">
        <v>1</v>
      </c>
      <c r="G26" s="422">
        <v>5</v>
      </c>
      <c r="H26" s="428">
        <v>10</v>
      </c>
      <c r="I26" s="427"/>
      <c r="J26" s="422"/>
      <c r="K26" s="428"/>
      <c r="L26" s="36"/>
      <c r="M26" s="16"/>
      <c r="N26" s="41"/>
      <c r="O26" s="28"/>
      <c r="P26" s="16"/>
      <c r="Q26" s="29"/>
      <c r="R26" s="36"/>
      <c r="S26" s="16"/>
      <c r="T26" s="16"/>
      <c r="U26" s="16"/>
      <c r="V26" s="16"/>
      <c r="W26" s="29"/>
    </row>
    <row r="27" spans="1:33" ht="18" x14ac:dyDescent="0.25">
      <c r="A27" s="295">
        <v>23</v>
      </c>
      <c r="B27" s="221">
        <v>52</v>
      </c>
      <c r="C27" s="207" t="s">
        <v>33</v>
      </c>
      <c r="D27" s="54">
        <f>SUM(F27:W27)</f>
        <v>9</v>
      </c>
      <c r="E27" s="551">
        <f>SUM(D26-D27)</f>
        <v>7</v>
      </c>
      <c r="F27" s="427">
        <v>4</v>
      </c>
      <c r="G27" s="422" t="s">
        <v>6</v>
      </c>
      <c r="H27" s="428">
        <v>5</v>
      </c>
      <c r="I27" s="425"/>
      <c r="J27" s="421"/>
      <c r="K27" s="426"/>
      <c r="L27" s="173"/>
      <c r="M27" s="171"/>
      <c r="N27" s="169"/>
      <c r="O27" s="174"/>
      <c r="P27" s="175"/>
      <c r="Q27" s="176"/>
      <c r="R27" s="36"/>
      <c r="S27" s="16"/>
      <c r="T27" s="16"/>
      <c r="U27" s="16"/>
      <c r="V27" s="16"/>
      <c r="W27" s="29"/>
    </row>
    <row r="28" spans="1:33" ht="18" x14ac:dyDescent="0.3">
      <c r="A28" s="293">
        <v>24</v>
      </c>
      <c r="B28" s="221">
        <v>142</v>
      </c>
      <c r="C28" s="207" t="s">
        <v>136</v>
      </c>
      <c r="D28" s="54">
        <f>SUM(F28:W28)</f>
        <v>7</v>
      </c>
      <c r="E28" s="551">
        <f>SUM(D27-D28)</f>
        <v>2</v>
      </c>
      <c r="F28" s="427" t="s">
        <v>6</v>
      </c>
      <c r="G28" s="422" t="s">
        <v>6</v>
      </c>
      <c r="H28" s="428">
        <v>2</v>
      </c>
      <c r="I28" s="448">
        <v>5</v>
      </c>
      <c r="J28" s="449" t="s">
        <v>6</v>
      </c>
      <c r="K28" s="450" t="s">
        <v>6</v>
      </c>
      <c r="L28" s="36"/>
      <c r="M28" s="16"/>
      <c r="N28" s="41"/>
      <c r="O28" s="189"/>
      <c r="P28" s="190"/>
      <c r="Q28" s="191"/>
      <c r="R28" s="36"/>
      <c r="S28" s="16"/>
      <c r="T28" s="16"/>
      <c r="U28" s="16"/>
      <c r="V28" s="16"/>
      <c r="W28" s="29"/>
    </row>
    <row r="29" spans="1:33" ht="18.5" thickBot="1" x14ac:dyDescent="0.35">
      <c r="A29" s="294">
        <v>25</v>
      </c>
      <c r="B29" s="54">
        <v>21</v>
      </c>
      <c r="C29" s="212" t="s">
        <v>40</v>
      </c>
      <c r="D29" s="54">
        <f>SUM(F29:W29)</f>
        <v>7</v>
      </c>
      <c r="E29" s="551">
        <f>SUM(D28-D29)</f>
        <v>0</v>
      </c>
      <c r="F29" s="460" t="s">
        <v>6</v>
      </c>
      <c r="G29" s="461">
        <v>1</v>
      </c>
      <c r="H29" s="462" t="s">
        <v>6</v>
      </c>
      <c r="I29" s="451">
        <v>6</v>
      </c>
      <c r="J29" s="452" t="s">
        <v>6</v>
      </c>
      <c r="K29" s="453" t="s">
        <v>6</v>
      </c>
      <c r="L29" s="181"/>
      <c r="M29" s="179"/>
      <c r="N29" s="177"/>
      <c r="O29" s="182"/>
      <c r="P29" s="183"/>
      <c r="Q29" s="184"/>
      <c r="R29" s="36"/>
      <c r="S29" s="16"/>
      <c r="T29" s="16"/>
      <c r="U29" s="16"/>
      <c r="V29" s="16"/>
      <c r="W29" s="29"/>
    </row>
    <row r="30" spans="1:33" ht="18" x14ac:dyDescent="0.25">
      <c r="A30" s="319">
        <v>26</v>
      </c>
      <c r="B30" s="54" t="s">
        <v>139</v>
      </c>
      <c r="C30" s="212" t="s">
        <v>30</v>
      </c>
      <c r="D30" s="54">
        <f>SUM(F30:W30)</f>
        <v>0</v>
      </c>
      <c r="E30" s="551">
        <f>SUM(D29-D30)</f>
        <v>7</v>
      </c>
      <c r="F30" s="519" t="s">
        <v>6</v>
      </c>
      <c r="G30" s="492" t="s">
        <v>6</v>
      </c>
      <c r="H30" s="493" t="s">
        <v>6</v>
      </c>
      <c r="I30" s="519"/>
      <c r="J30" s="492"/>
      <c r="K30" s="493"/>
      <c r="L30" s="558"/>
      <c r="M30" s="88"/>
      <c r="N30" s="559"/>
      <c r="O30" s="560"/>
      <c r="P30" s="561"/>
      <c r="Q30" s="562"/>
      <c r="R30" s="89"/>
      <c r="S30" s="47"/>
      <c r="T30" s="47"/>
      <c r="U30" s="47"/>
      <c r="V30" s="47"/>
      <c r="W30" s="49"/>
    </row>
    <row r="31" spans="1:33" ht="18" x14ac:dyDescent="0.25">
      <c r="A31" s="320">
        <v>27</v>
      </c>
      <c r="B31" s="221">
        <v>32</v>
      </c>
      <c r="C31" s="207" t="s">
        <v>137</v>
      </c>
      <c r="D31" s="217">
        <f>SUM(F31:W31)</f>
        <v>0</v>
      </c>
      <c r="E31" s="551">
        <f>SUM(D30-D31)</f>
        <v>0</v>
      </c>
      <c r="F31" s="427" t="s">
        <v>6</v>
      </c>
      <c r="G31" s="422" t="s">
        <v>6</v>
      </c>
      <c r="H31" s="428" t="s">
        <v>6</v>
      </c>
      <c r="I31" s="425"/>
      <c r="J31" s="421"/>
      <c r="K31" s="426"/>
      <c r="L31" s="89"/>
      <c r="M31" s="47"/>
      <c r="N31" s="196"/>
      <c r="O31" s="197"/>
      <c r="P31" s="198"/>
      <c r="Q31" s="199"/>
      <c r="R31" s="50"/>
      <c r="S31" s="51"/>
      <c r="T31" s="51"/>
      <c r="U31" s="51"/>
      <c r="V31" s="51"/>
      <c r="W31" s="52"/>
    </row>
    <row r="32" spans="1:33" ht="18" x14ac:dyDescent="0.25">
      <c r="A32" s="321">
        <v>28</v>
      </c>
      <c r="B32" s="221">
        <v>55</v>
      </c>
      <c r="C32" s="207" t="s">
        <v>138</v>
      </c>
      <c r="D32" s="54">
        <f>SUM(F32:W32)</f>
        <v>0</v>
      </c>
      <c r="E32" s="551">
        <f>SUM(D31-D32)</f>
        <v>0</v>
      </c>
      <c r="F32" s="427" t="s">
        <v>6</v>
      </c>
      <c r="G32" s="422" t="s">
        <v>6</v>
      </c>
      <c r="H32" s="428" t="s">
        <v>6</v>
      </c>
      <c r="I32" s="427"/>
      <c r="J32" s="422"/>
      <c r="K32" s="428"/>
      <c r="L32" s="89"/>
      <c r="M32" s="47"/>
      <c r="N32" s="48"/>
      <c r="O32" s="197"/>
      <c r="P32" s="198"/>
      <c r="Q32" s="199"/>
      <c r="R32" s="89"/>
      <c r="S32" s="47"/>
      <c r="T32" s="47"/>
      <c r="U32" s="47"/>
      <c r="V32" s="47"/>
      <c r="W32" s="49"/>
    </row>
    <row r="33" spans="1:23" ht="18" x14ac:dyDescent="0.25">
      <c r="A33" s="321">
        <v>29</v>
      </c>
      <c r="B33" s="54">
        <v>61</v>
      </c>
      <c r="C33" s="212" t="s">
        <v>35</v>
      </c>
      <c r="D33" s="54">
        <f>SUM(F33:W33)</f>
        <v>0</v>
      </c>
      <c r="E33" s="551">
        <f>SUM(D32-D33)</f>
        <v>0</v>
      </c>
      <c r="F33" s="427" t="s">
        <v>6</v>
      </c>
      <c r="G33" s="422" t="s">
        <v>6</v>
      </c>
      <c r="H33" s="428" t="s">
        <v>6</v>
      </c>
      <c r="I33" s="427"/>
      <c r="J33" s="422"/>
      <c r="K33" s="428"/>
      <c r="L33" s="200"/>
      <c r="M33" s="201"/>
      <c r="N33" s="196"/>
      <c r="O33" s="197"/>
      <c r="P33" s="198"/>
      <c r="Q33" s="199"/>
      <c r="R33" s="50"/>
      <c r="S33" s="51"/>
      <c r="T33" s="51"/>
      <c r="U33" s="51"/>
      <c r="V33" s="51"/>
      <c r="W33" s="52"/>
    </row>
    <row r="34" spans="1:23" ht="18.5" thickBot="1" x14ac:dyDescent="0.3">
      <c r="A34" s="321">
        <v>30</v>
      </c>
      <c r="B34" s="222">
        <v>132</v>
      </c>
      <c r="C34" s="207" t="s">
        <v>7</v>
      </c>
      <c r="D34" s="214">
        <f>SUM(F34:W34)</f>
        <v>0</v>
      </c>
      <c r="E34" s="552">
        <f>SUM(D33-D34)</f>
        <v>0</v>
      </c>
      <c r="F34" s="460" t="s">
        <v>6</v>
      </c>
      <c r="G34" s="461" t="s">
        <v>6</v>
      </c>
      <c r="H34" s="462" t="s">
        <v>6</v>
      </c>
      <c r="I34" s="460"/>
      <c r="J34" s="461"/>
      <c r="K34" s="462"/>
      <c r="L34" s="181"/>
      <c r="M34" s="179"/>
      <c r="N34" s="177"/>
      <c r="O34" s="202"/>
      <c r="P34" s="203"/>
      <c r="Q34" s="204"/>
      <c r="R34" s="50"/>
      <c r="S34" s="51"/>
      <c r="T34" s="51"/>
      <c r="U34" s="51"/>
      <c r="V34" s="51"/>
      <c r="W34" s="52"/>
    </row>
    <row r="35" spans="1:23" ht="13" thickBot="1" x14ac:dyDescent="0.3">
      <c r="A35" s="388" t="s">
        <v>53</v>
      </c>
      <c r="B35" s="389"/>
      <c r="C35" s="389"/>
      <c r="D35" s="84">
        <f t="shared" ref="D5:D35" si="0">SUM(F35:W35)</f>
        <v>200</v>
      </c>
      <c r="F35" s="105"/>
      <c r="G35" s="546">
        <v>1</v>
      </c>
      <c r="H35" s="547">
        <v>1</v>
      </c>
      <c r="I35" s="548">
        <v>66</v>
      </c>
      <c r="J35" s="549">
        <v>66</v>
      </c>
      <c r="K35" s="547">
        <v>66</v>
      </c>
      <c r="L35" s="108"/>
      <c r="M35" s="109"/>
      <c r="N35" s="107"/>
      <c r="O35" s="340"/>
      <c r="P35" s="341"/>
      <c r="Q35" s="342"/>
      <c r="R35" s="10"/>
      <c r="S35" s="6"/>
      <c r="T35" s="6"/>
      <c r="U35" s="6"/>
      <c r="V35" s="6"/>
      <c r="W35" s="6"/>
    </row>
    <row r="36" spans="1:23" x14ac:dyDescent="0.25">
      <c r="F36" s="80">
        <f>SUM(F5:F35)-221</f>
        <v>0</v>
      </c>
      <c r="G36" s="80">
        <f t="shared" ref="G36:Q36" si="1">SUM(G5:G35)-221</f>
        <v>1</v>
      </c>
      <c r="H36" s="80">
        <f t="shared" si="1"/>
        <v>1</v>
      </c>
      <c r="I36" s="80">
        <f t="shared" si="1"/>
        <v>56</v>
      </c>
      <c r="J36" s="80">
        <f t="shared" si="1"/>
        <v>51</v>
      </c>
      <c r="K36" s="80">
        <f t="shared" si="1"/>
        <v>45</v>
      </c>
      <c r="L36" s="80">
        <f t="shared" si="1"/>
        <v>-221</v>
      </c>
      <c r="M36" s="80">
        <f t="shared" si="1"/>
        <v>-221</v>
      </c>
      <c r="N36" s="80">
        <f t="shared" si="1"/>
        <v>-221</v>
      </c>
      <c r="O36" s="80">
        <f t="shared" si="1"/>
        <v>-221</v>
      </c>
      <c r="P36" s="80">
        <f t="shared" si="1"/>
        <v>-221</v>
      </c>
      <c r="Q36" s="80">
        <f t="shared" si="1"/>
        <v>-221</v>
      </c>
    </row>
  </sheetData>
  <sortState xmlns:xlrd2="http://schemas.microsoft.com/office/spreadsheetml/2017/richdata2" ref="B5:K34">
    <sortCondition descending="1" ref="D5:D34"/>
  </sortState>
  <mergeCells count="18">
    <mergeCell ref="R3:T3"/>
    <mergeCell ref="U3:W3"/>
    <mergeCell ref="A1:C2"/>
    <mergeCell ref="F1:H1"/>
    <mergeCell ref="I1:K1"/>
    <mergeCell ref="L1:N1"/>
    <mergeCell ref="O1:Q1"/>
    <mergeCell ref="D2:E3"/>
    <mergeCell ref="F2:H2"/>
    <mergeCell ref="I2:K2"/>
    <mergeCell ref="L2:N2"/>
    <mergeCell ref="O2:Q2"/>
    <mergeCell ref="A3:C3"/>
    <mergeCell ref="A35:C35"/>
    <mergeCell ref="F3:H3"/>
    <mergeCell ref="I3:K3"/>
    <mergeCell ref="L3:N3"/>
    <mergeCell ref="O3:Q3"/>
  </mergeCells>
  <phoneticPr fontId="0" type="noConversion"/>
  <conditionalFormatting sqref="B5:B34">
    <cfRule type="duplicateValues" dxfId="52" priority="3"/>
    <cfRule type="duplicateValues" dxfId="51" priority="4"/>
  </conditionalFormatting>
  <conditionalFormatting sqref="F36:Q36">
    <cfRule type="cellIs" dxfId="50" priority="1" operator="equal">
      <formula>-221</formula>
    </cfRule>
    <cfRule type="cellIs" dxfId="49" priority="2" operator="equal">
      <formula>0</formula>
    </cfRule>
  </conditionalFormatting>
  <conditionalFormatting sqref="F5:W8 F9:N9 R9:W9 F10:W24 I25:W25 F26:N26 R26:W26 I27:W27">
    <cfRule type="cellIs" dxfId="48" priority="17" operator="equal">
      <formula>20</formula>
    </cfRule>
    <cfRule type="cellIs" dxfId="47" priority="18" operator="equal">
      <formula>22</formula>
    </cfRule>
    <cfRule type="cellIs" dxfId="46" priority="19" operator="equal">
      <formula>25</formula>
    </cfRule>
  </conditionalFormatting>
  <conditionalFormatting sqref="I28:K34">
    <cfRule type="cellIs" dxfId="45" priority="5" operator="equal">
      <formula>20</formula>
    </cfRule>
    <cfRule type="cellIs" dxfId="44" priority="6" operator="equal">
      <formula>22</formula>
    </cfRule>
    <cfRule type="cellIs" dxfId="43" priority="7" operator="equal">
      <formula>25</formula>
    </cfRule>
  </conditionalFormatting>
  <pageMargins left="0.15748031496062992" right="0.15748031496062992" top="0.19685039370078741" bottom="0.59" header="0.11811023622047245" footer="0.51181102362204722"/>
  <pageSetup paperSize="9" scale="8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41"/>
  <sheetViews>
    <sheetView zoomScaleNormal="100" workbookViewId="0">
      <selection sqref="A1:C2"/>
    </sheetView>
  </sheetViews>
  <sheetFormatPr defaultRowHeight="12.5" x14ac:dyDescent="0.25"/>
  <cols>
    <col min="1" max="1" width="5.7265625" customWidth="1"/>
    <col min="2" max="2" width="7.7265625" style="2" customWidth="1"/>
    <col min="3" max="3" width="21.7265625" style="2" customWidth="1"/>
    <col min="4" max="4" width="7.7265625" customWidth="1"/>
    <col min="5" max="5" width="4.7265625" customWidth="1"/>
    <col min="6" max="17" width="5.7265625" customWidth="1"/>
    <col min="18" max="23" width="0" hidden="1" customWidth="1"/>
    <col min="27" max="27" width="18.26953125" style="2" bestFit="1" customWidth="1"/>
    <col min="28" max="29" width="19.26953125" style="2" bestFit="1" customWidth="1"/>
    <col min="30" max="30" width="8.7265625" style="2"/>
  </cols>
  <sheetData>
    <row r="1" spans="1:30" ht="21" customHeight="1" thickBot="1" x14ac:dyDescent="0.3">
      <c r="A1" s="567" t="str">
        <f>+'Top 10 Summary'!C2</f>
        <v>Pavers Cave MRA Ulster Championship</v>
      </c>
      <c r="B1" s="567"/>
      <c r="C1" s="567"/>
      <c r="D1" s="279"/>
      <c r="E1" s="280"/>
      <c r="F1" s="409" t="s">
        <v>164</v>
      </c>
      <c r="G1" s="410"/>
      <c r="H1" s="411"/>
      <c r="I1" s="410" t="s">
        <v>107</v>
      </c>
      <c r="J1" s="410"/>
      <c r="K1" s="410"/>
      <c r="L1" s="412"/>
      <c r="M1" s="412"/>
      <c r="N1" s="412"/>
      <c r="O1" s="410"/>
      <c r="P1" s="410"/>
      <c r="Q1" s="411"/>
      <c r="R1" s="1"/>
      <c r="S1" s="1"/>
      <c r="T1" s="1"/>
      <c r="U1" s="1"/>
      <c r="V1" s="1"/>
      <c r="W1" s="1"/>
      <c r="AA1"/>
      <c r="AB1"/>
      <c r="AC1"/>
      <c r="AD1"/>
    </row>
    <row r="2" spans="1:30" ht="18" customHeight="1" thickBot="1" x14ac:dyDescent="0.3">
      <c r="A2" s="567"/>
      <c r="B2" s="567"/>
      <c r="C2" s="567"/>
      <c r="D2" s="402" t="s">
        <v>70</v>
      </c>
      <c r="E2" s="403"/>
      <c r="F2" s="395" t="s">
        <v>165</v>
      </c>
      <c r="G2" s="396"/>
      <c r="H2" s="397"/>
      <c r="I2" s="398" t="s">
        <v>166</v>
      </c>
      <c r="J2" s="398"/>
      <c r="K2" s="398"/>
      <c r="L2" s="399"/>
      <c r="M2" s="399"/>
      <c r="N2" s="399"/>
      <c r="O2" s="399"/>
      <c r="P2" s="399"/>
      <c r="Q2" s="400"/>
      <c r="R2" s="1"/>
      <c r="S2" s="1"/>
      <c r="T2" s="1"/>
      <c r="U2" s="1"/>
      <c r="V2" s="1"/>
      <c r="W2" s="1"/>
      <c r="AA2"/>
      <c r="AB2"/>
      <c r="AC2"/>
      <c r="AD2"/>
    </row>
    <row r="3" spans="1:30" ht="18" customHeight="1" thickBot="1" x14ac:dyDescent="0.3">
      <c r="A3" s="401" t="str">
        <f>+'Top 10 Summary'!F15</f>
        <v>Small Wheel 85</v>
      </c>
      <c r="B3" s="401"/>
      <c r="C3" s="401"/>
      <c r="D3" s="404"/>
      <c r="E3" s="405"/>
      <c r="F3" s="406">
        <v>45731</v>
      </c>
      <c r="G3" s="407"/>
      <c r="H3" s="408"/>
      <c r="I3" s="393">
        <v>45739</v>
      </c>
      <c r="J3" s="394"/>
      <c r="K3" s="394"/>
      <c r="L3" s="394"/>
      <c r="M3" s="394"/>
      <c r="N3" s="394"/>
      <c r="O3" s="394"/>
      <c r="P3" s="394"/>
      <c r="Q3" s="394"/>
      <c r="R3" s="390"/>
      <c r="S3" s="390"/>
      <c r="T3" s="391"/>
      <c r="U3" s="390"/>
      <c r="V3" s="390"/>
      <c r="W3" s="392"/>
      <c r="AA3"/>
      <c r="AB3"/>
      <c r="AC3"/>
      <c r="AD3"/>
    </row>
    <row r="4" spans="1:30" ht="18" customHeight="1" thickBot="1" x14ac:dyDescent="0.3">
      <c r="A4" s="281"/>
      <c r="B4" s="282" t="s">
        <v>4</v>
      </c>
      <c r="C4" s="283" t="s">
        <v>0</v>
      </c>
      <c r="D4" s="284" t="s">
        <v>1</v>
      </c>
      <c r="E4" s="322" t="s">
        <v>5</v>
      </c>
      <c r="F4" s="433" t="s">
        <v>2</v>
      </c>
      <c r="G4" s="433" t="s">
        <v>3</v>
      </c>
      <c r="H4" s="434" t="s">
        <v>11</v>
      </c>
      <c r="I4" s="288" t="s">
        <v>2</v>
      </c>
      <c r="J4" s="289" t="s">
        <v>3</v>
      </c>
      <c r="K4" s="290" t="s">
        <v>11</v>
      </c>
      <c r="L4" s="289" t="s">
        <v>2</v>
      </c>
      <c r="M4" s="289" t="s">
        <v>3</v>
      </c>
      <c r="N4" s="291" t="s">
        <v>11</v>
      </c>
      <c r="O4" s="288" t="s">
        <v>2</v>
      </c>
      <c r="P4" s="289" t="s">
        <v>3</v>
      </c>
      <c r="Q4" s="291" t="s">
        <v>11</v>
      </c>
      <c r="R4" s="18" t="s">
        <v>2</v>
      </c>
      <c r="S4" s="19" t="s">
        <v>3</v>
      </c>
      <c r="T4" s="20" t="s">
        <v>11</v>
      </c>
      <c r="U4" s="18" t="s">
        <v>2</v>
      </c>
      <c r="V4" s="19" t="s">
        <v>3</v>
      </c>
      <c r="W4" s="27" t="s">
        <v>11</v>
      </c>
      <c r="AA4"/>
      <c r="AB4"/>
      <c r="AC4"/>
      <c r="AD4"/>
    </row>
    <row r="5" spans="1:30" ht="17.149999999999999" customHeight="1" x14ac:dyDescent="0.3">
      <c r="A5" s="292">
        <v>1</v>
      </c>
      <c r="B5" s="494">
        <v>9</v>
      </c>
      <c r="C5" s="495" t="s">
        <v>8</v>
      </c>
      <c r="D5" s="147">
        <f t="shared" ref="D5:D39" si="0">SUM(F5:W5)</f>
        <v>139</v>
      </c>
      <c r="E5" s="496">
        <v>0</v>
      </c>
      <c r="F5" s="491">
        <v>25</v>
      </c>
      <c r="G5" s="486">
        <v>25</v>
      </c>
      <c r="H5" s="496">
        <v>25</v>
      </c>
      <c r="I5" s="463">
        <v>20</v>
      </c>
      <c r="J5" s="465">
        <v>22</v>
      </c>
      <c r="K5" s="466">
        <v>22</v>
      </c>
      <c r="L5" s="120"/>
      <c r="M5" s="68"/>
      <c r="N5" s="69"/>
      <c r="O5" s="67"/>
      <c r="P5" s="68"/>
      <c r="Q5" s="69"/>
      <c r="R5" s="31"/>
      <c r="S5" s="31"/>
      <c r="T5" s="31"/>
      <c r="U5" s="31"/>
      <c r="V5" s="31"/>
      <c r="W5" s="32"/>
    </row>
    <row r="6" spans="1:30" ht="17.149999999999999" customHeight="1" x14ac:dyDescent="0.3">
      <c r="A6" s="293">
        <v>2</v>
      </c>
      <c r="B6" s="497">
        <v>17</v>
      </c>
      <c r="C6" s="498" t="s">
        <v>28</v>
      </c>
      <c r="D6" s="148">
        <f>SUM(F6:W6)</f>
        <v>114</v>
      </c>
      <c r="E6" s="499">
        <f>+D5-D6</f>
        <v>25</v>
      </c>
      <c r="F6" s="140">
        <v>14</v>
      </c>
      <c r="G6" s="422">
        <v>20</v>
      </c>
      <c r="H6" s="500">
        <v>22</v>
      </c>
      <c r="I6" s="467">
        <v>18</v>
      </c>
      <c r="J6" s="469">
        <v>20</v>
      </c>
      <c r="K6" s="470">
        <v>20</v>
      </c>
      <c r="L6" s="121"/>
      <c r="M6" s="56"/>
      <c r="N6" s="70"/>
      <c r="O6" s="55"/>
      <c r="P6" s="16"/>
      <c r="Q6" s="29"/>
      <c r="R6" s="3"/>
      <c r="S6" s="3"/>
      <c r="T6" s="3"/>
      <c r="U6" s="3"/>
      <c r="V6" s="3"/>
      <c r="W6" s="11"/>
    </row>
    <row r="7" spans="1:30" ht="17.149999999999999" customHeight="1" x14ac:dyDescent="0.3">
      <c r="A7" s="293">
        <v>3</v>
      </c>
      <c r="B7" s="497">
        <v>8</v>
      </c>
      <c r="C7" s="498" t="s">
        <v>89</v>
      </c>
      <c r="D7" s="149">
        <f>SUM(F7:W7)</f>
        <v>112</v>
      </c>
      <c r="E7" s="499">
        <f>SUM(D6-D7)</f>
        <v>2</v>
      </c>
      <c r="F7" s="140">
        <v>16</v>
      </c>
      <c r="G7" s="422">
        <v>22</v>
      </c>
      <c r="H7" s="499">
        <v>18</v>
      </c>
      <c r="I7" s="467">
        <v>22</v>
      </c>
      <c r="J7" s="469">
        <v>18</v>
      </c>
      <c r="K7" s="470">
        <v>16</v>
      </c>
      <c r="L7" s="121"/>
      <c r="M7" s="56"/>
      <c r="N7" s="70"/>
      <c r="O7" s="55"/>
      <c r="P7" s="56"/>
      <c r="Q7" s="70"/>
      <c r="R7" s="3"/>
      <c r="S7" s="3"/>
      <c r="T7" s="3"/>
      <c r="U7" s="3"/>
      <c r="V7" s="3"/>
      <c r="W7" s="11"/>
    </row>
    <row r="8" spans="1:30" ht="17.149999999999999" customHeight="1" x14ac:dyDescent="0.3">
      <c r="A8" s="293">
        <v>4</v>
      </c>
      <c r="B8" s="497">
        <v>37</v>
      </c>
      <c r="C8" s="498" t="s">
        <v>90</v>
      </c>
      <c r="D8" s="148">
        <f>SUM(F8:W8)</f>
        <v>108</v>
      </c>
      <c r="E8" s="499">
        <f>SUM(D7-D8)</f>
        <v>4</v>
      </c>
      <c r="F8" s="140">
        <v>20</v>
      </c>
      <c r="G8" s="422">
        <v>18</v>
      </c>
      <c r="H8" s="499">
        <v>20</v>
      </c>
      <c r="I8" s="467">
        <v>16</v>
      </c>
      <c r="J8" s="469">
        <v>16</v>
      </c>
      <c r="K8" s="470">
        <v>18</v>
      </c>
      <c r="L8" s="63"/>
      <c r="M8" s="56"/>
      <c r="N8" s="70"/>
      <c r="O8" s="55"/>
      <c r="P8" s="56"/>
      <c r="Q8" s="70"/>
      <c r="R8" s="3"/>
      <c r="S8" s="3"/>
      <c r="T8" s="3"/>
      <c r="U8" s="3"/>
      <c r="V8" s="3"/>
      <c r="W8" s="11"/>
    </row>
    <row r="9" spans="1:30" ht="17.149999999999999" customHeight="1" thickBot="1" x14ac:dyDescent="0.35">
      <c r="A9" s="294">
        <v>5</v>
      </c>
      <c r="B9" s="501">
        <v>48</v>
      </c>
      <c r="C9" s="502" t="s">
        <v>52</v>
      </c>
      <c r="D9" s="150">
        <f>SUM(F9:W9)</f>
        <v>90</v>
      </c>
      <c r="E9" s="503">
        <f>SUM(D8-D9)</f>
        <v>18</v>
      </c>
      <c r="F9" s="141">
        <v>22</v>
      </c>
      <c r="G9" s="461">
        <v>11</v>
      </c>
      <c r="H9" s="503">
        <v>12</v>
      </c>
      <c r="I9" s="471">
        <v>15</v>
      </c>
      <c r="J9" s="473">
        <v>15</v>
      </c>
      <c r="K9" s="474">
        <v>15</v>
      </c>
      <c r="L9" s="64"/>
      <c r="M9" s="99"/>
      <c r="N9" s="100"/>
      <c r="O9" s="98"/>
      <c r="P9" s="99"/>
      <c r="Q9" s="100"/>
      <c r="R9" s="3"/>
      <c r="S9" s="3"/>
      <c r="T9" s="3"/>
      <c r="U9" s="3"/>
      <c r="V9" s="3"/>
      <c r="W9" s="11"/>
    </row>
    <row r="10" spans="1:30" ht="17.149999999999999" customHeight="1" x14ac:dyDescent="0.3">
      <c r="A10" s="292">
        <v>6</v>
      </c>
      <c r="B10" s="494">
        <v>12</v>
      </c>
      <c r="C10" s="495" t="s">
        <v>32</v>
      </c>
      <c r="D10" s="147">
        <f>SUM(F10:W10)</f>
        <v>81</v>
      </c>
      <c r="E10" s="496">
        <f>SUM(D9-D10)</f>
        <v>9</v>
      </c>
      <c r="F10" s="491">
        <v>18</v>
      </c>
      <c r="G10" s="486">
        <v>16</v>
      </c>
      <c r="H10" s="496">
        <v>16</v>
      </c>
      <c r="I10" s="463">
        <v>11</v>
      </c>
      <c r="J10" s="465">
        <v>9</v>
      </c>
      <c r="K10" s="466">
        <v>11</v>
      </c>
      <c r="L10" s="337"/>
      <c r="M10" s="68"/>
      <c r="N10" s="69"/>
      <c r="O10" s="67"/>
      <c r="P10" s="68"/>
      <c r="Q10" s="69"/>
      <c r="R10" s="3"/>
      <c r="S10" s="3"/>
      <c r="T10" s="3"/>
      <c r="U10" s="3"/>
      <c r="V10" s="3"/>
      <c r="W10" s="11"/>
    </row>
    <row r="11" spans="1:30" ht="17.149999999999999" customHeight="1" x14ac:dyDescent="0.3">
      <c r="A11" s="293">
        <v>7</v>
      </c>
      <c r="B11" s="143">
        <v>70</v>
      </c>
      <c r="C11" s="54" t="s">
        <v>168</v>
      </c>
      <c r="D11" s="149">
        <f>SUM(F11:W11)</f>
        <v>75</v>
      </c>
      <c r="E11" s="499">
        <f>SUM(D10-D11)</f>
        <v>6</v>
      </c>
      <c r="F11" s="140"/>
      <c r="G11" s="422"/>
      <c r="H11" s="499"/>
      <c r="I11" s="467">
        <v>25</v>
      </c>
      <c r="J11" s="469">
        <v>25</v>
      </c>
      <c r="K11" s="470">
        <v>25</v>
      </c>
      <c r="L11" s="121"/>
      <c r="M11" s="16"/>
      <c r="N11" s="29"/>
      <c r="O11" s="28"/>
      <c r="P11" s="56"/>
      <c r="Q11" s="70"/>
      <c r="R11" s="3"/>
      <c r="S11" s="3"/>
      <c r="T11" s="3"/>
      <c r="U11" s="3"/>
      <c r="V11" s="3"/>
      <c r="W11" s="11"/>
    </row>
    <row r="12" spans="1:30" ht="17.149999999999999" customHeight="1" x14ac:dyDescent="0.3">
      <c r="A12" s="293">
        <v>8</v>
      </c>
      <c r="B12" s="497">
        <v>78</v>
      </c>
      <c r="C12" s="498" t="s">
        <v>27</v>
      </c>
      <c r="D12" s="148">
        <f>SUM(F12:W12)</f>
        <v>73</v>
      </c>
      <c r="E12" s="499">
        <f>SUM(D11-D12)</f>
        <v>2</v>
      </c>
      <c r="F12" s="140">
        <v>9</v>
      </c>
      <c r="G12" s="422">
        <v>13</v>
      </c>
      <c r="H12" s="499">
        <v>11</v>
      </c>
      <c r="I12" s="467">
        <v>14</v>
      </c>
      <c r="J12" s="469">
        <v>14</v>
      </c>
      <c r="K12" s="470">
        <v>12</v>
      </c>
      <c r="L12" s="121"/>
      <c r="M12" s="16"/>
      <c r="N12" s="29"/>
      <c r="O12" s="55"/>
      <c r="P12" s="56"/>
      <c r="Q12" s="70"/>
      <c r="R12" s="3"/>
      <c r="S12" s="3"/>
      <c r="T12" s="3"/>
      <c r="U12" s="3"/>
      <c r="V12" s="3"/>
      <c r="W12" s="11"/>
    </row>
    <row r="13" spans="1:30" ht="17.149999999999999" customHeight="1" x14ac:dyDescent="0.3">
      <c r="A13" s="293">
        <v>9</v>
      </c>
      <c r="B13" s="497">
        <v>38</v>
      </c>
      <c r="C13" s="498" t="s">
        <v>76</v>
      </c>
      <c r="D13" s="149">
        <f>SUM(F13:W13)</f>
        <v>70</v>
      </c>
      <c r="E13" s="499">
        <f>SUM(D12-D13)</f>
        <v>3</v>
      </c>
      <c r="F13" s="140">
        <v>10</v>
      </c>
      <c r="G13" s="422">
        <v>12</v>
      </c>
      <c r="H13" s="499">
        <v>13</v>
      </c>
      <c r="I13" s="467">
        <v>9</v>
      </c>
      <c r="J13" s="469">
        <v>13</v>
      </c>
      <c r="K13" s="470">
        <v>13</v>
      </c>
      <c r="L13" s="121"/>
      <c r="M13" s="56"/>
      <c r="N13" s="70"/>
      <c r="O13" s="55"/>
      <c r="P13" s="16"/>
      <c r="Q13" s="29"/>
      <c r="R13" s="3"/>
      <c r="S13" s="3"/>
      <c r="T13" s="3"/>
      <c r="U13" s="3"/>
      <c r="V13" s="3"/>
      <c r="W13" s="11"/>
    </row>
    <row r="14" spans="1:30" ht="18.5" thickBot="1" x14ac:dyDescent="0.35">
      <c r="A14" s="294">
        <v>10</v>
      </c>
      <c r="B14" s="145">
        <v>3</v>
      </c>
      <c r="C14" s="502" t="s">
        <v>122</v>
      </c>
      <c r="D14" s="151">
        <f>SUM(F14:W14)</f>
        <v>70</v>
      </c>
      <c r="E14" s="503">
        <f>SUM(D13-D14)</f>
        <v>0</v>
      </c>
      <c r="F14" s="141">
        <v>12</v>
      </c>
      <c r="G14" s="461">
        <v>15</v>
      </c>
      <c r="H14" s="503">
        <v>6</v>
      </c>
      <c r="I14" s="471">
        <v>12</v>
      </c>
      <c r="J14" s="473">
        <v>11</v>
      </c>
      <c r="K14" s="474">
        <v>14</v>
      </c>
      <c r="L14" s="124"/>
      <c r="M14" s="60"/>
      <c r="N14" s="61"/>
      <c r="O14" s="59"/>
      <c r="P14" s="60"/>
      <c r="Q14" s="61"/>
      <c r="R14" s="3"/>
      <c r="S14" s="3"/>
      <c r="T14" s="3"/>
      <c r="U14" s="3"/>
      <c r="V14" s="3"/>
      <c r="W14" s="11"/>
    </row>
    <row r="15" spans="1:30" ht="18" x14ac:dyDescent="0.3">
      <c r="A15" s="292">
        <v>11</v>
      </c>
      <c r="B15" s="494">
        <v>5</v>
      </c>
      <c r="C15" s="495" t="s">
        <v>121</v>
      </c>
      <c r="D15" s="147">
        <f>SUM(F15:W15)</f>
        <v>64</v>
      </c>
      <c r="E15" s="496">
        <f>SUM(D14-D15)</f>
        <v>6</v>
      </c>
      <c r="F15" s="539">
        <v>13</v>
      </c>
      <c r="G15" s="541">
        <v>14</v>
      </c>
      <c r="H15" s="542">
        <v>15</v>
      </c>
      <c r="I15" s="463">
        <v>7</v>
      </c>
      <c r="J15" s="465">
        <v>6</v>
      </c>
      <c r="K15" s="466">
        <v>9</v>
      </c>
      <c r="L15" s="120"/>
      <c r="M15" s="68"/>
      <c r="N15" s="69"/>
      <c r="O15" s="67"/>
      <c r="P15" s="39"/>
      <c r="Q15" s="46"/>
      <c r="R15" s="3"/>
      <c r="S15" s="3"/>
      <c r="T15" s="3"/>
      <c r="U15" s="3"/>
      <c r="V15" s="3"/>
      <c r="W15" s="11"/>
    </row>
    <row r="16" spans="1:30" ht="18" x14ac:dyDescent="0.3">
      <c r="A16" s="293">
        <v>12</v>
      </c>
      <c r="B16" s="497">
        <v>155</v>
      </c>
      <c r="C16" s="498" t="s">
        <v>50</v>
      </c>
      <c r="D16" s="148">
        <f>SUM(F16:W16)</f>
        <v>57</v>
      </c>
      <c r="E16" s="499">
        <f>SUM(D15-D16)</f>
        <v>7</v>
      </c>
      <c r="F16" s="140">
        <v>8</v>
      </c>
      <c r="G16" s="422">
        <v>9</v>
      </c>
      <c r="H16" s="499">
        <v>10</v>
      </c>
      <c r="I16" s="467">
        <v>10</v>
      </c>
      <c r="J16" s="469">
        <v>10</v>
      </c>
      <c r="K16" s="470">
        <v>10</v>
      </c>
      <c r="L16" s="121"/>
      <c r="M16" s="56"/>
      <c r="N16" s="70"/>
      <c r="O16" s="28"/>
      <c r="P16" s="56"/>
      <c r="Q16" s="70"/>
      <c r="R16" s="3"/>
      <c r="S16" s="3"/>
      <c r="T16" s="3"/>
      <c r="U16" s="3"/>
      <c r="V16" s="3"/>
      <c r="W16" s="11"/>
    </row>
    <row r="17" spans="1:23" ht="18" x14ac:dyDescent="0.3">
      <c r="A17" s="293">
        <v>13</v>
      </c>
      <c r="B17" s="497">
        <v>66</v>
      </c>
      <c r="C17" s="498" t="s">
        <v>123</v>
      </c>
      <c r="D17" s="149">
        <f>SUM(F17:W17)</f>
        <v>54</v>
      </c>
      <c r="E17" s="499">
        <f>SUM(D16-D17)</f>
        <v>3</v>
      </c>
      <c r="F17" s="427">
        <v>6</v>
      </c>
      <c r="G17" s="422">
        <v>8</v>
      </c>
      <c r="H17" s="211">
        <v>9</v>
      </c>
      <c r="I17" s="467">
        <v>13</v>
      </c>
      <c r="J17" s="469">
        <v>12</v>
      </c>
      <c r="K17" s="470">
        <v>6</v>
      </c>
      <c r="L17" s="63"/>
      <c r="M17" s="16"/>
      <c r="N17" s="29"/>
      <c r="O17" s="55"/>
      <c r="P17" s="16"/>
      <c r="Q17" s="29"/>
      <c r="R17" s="3"/>
      <c r="S17" s="3"/>
      <c r="T17" s="3"/>
      <c r="U17" s="3"/>
      <c r="V17" s="3"/>
      <c r="W17" s="11"/>
    </row>
    <row r="18" spans="1:23" ht="18" x14ac:dyDescent="0.3">
      <c r="A18" s="293">
        <v>14</v>
      </c>
      <c r="B18" s="497">
        <v>318</v>
      </c>
      <c r="C18" s="498" t="s">
        <v>21</v>
      </c>
      <c r="D18" s="148">
        <f>SUM(F18:W18)</f>
        <v>48</v>
      </c>
      <c r="E18" s="499">
        <f>SUM(D17-D18)</f>
        <v>6</v>
      </c>
      <c r="F18" s="140">
        <v>11</v>
      </c>
      <c r="G18" s="422">
        <v>7</v>
      </c>
      <c r="H18" s="499">
        <v>7</v>
      </c>
      <c r="I18" s="467">
        <v>8</v>
      </c>
      <c r="J18" s="469">
        <v>7</v>
      </c>
      <c r="K18" s="470">
        <v>8</v>
      </c>
      <c r="L18" s="121"/>
      <c r="M18" s="16"/>
      <c r="N18" s="29"/>
      <c r="O18" s="28"/>
      <c r="P18" s="56"/>
      <c r="Q18" s="70"/>
      <c r="R18" s="3"/>
      <c r="S18" s="3"/>
      <c r="T18" s="3"/>
      <c r="U18" s="3"/>
      <c r="V18" s="3"/>
      <c r="W18" s="11"/>
    </row>
    <row r="19" spans="1:23" ht="18.5" thickBot="1" x14ac:dyDescent="0.3">
      <c r="A19" s="294">
        <v>15</v>
      </c>
      <c r="B19" s="501">
        <v>707</v>
      </c>
      <c r="C19" s="502" t="s">
        <v>20</v>
      </c>
      <c r="D19" s="150">
        <f>SUM(F19:W19)</f>
        <v>39</v>
      </c>
      <c r="E19" s="503">
        <f>SUM(D18-D19)</f>
        <v>9</v>
      </c>
      <c r="F19" s="460">
        <v>15</v>
      </c>
      <c r="G19" s="461">
        <v>10</v>
      </c>
      <c r="H19" s="344">
        <v>14</v>
      </c>
      <c r="I19" s="488"/>
      <c r="J19" s="489"/>
      <c r="K19" s="490"/>
      <c r="L19" s="124"/>
      <c r="M19" s="99"/>
      <c r="N19" s="100"/>
      <c r="O19" s="98"/>
      <c r="P19" s="60"/>
      <c r="Q19" s="61"/>
      <c r="R19" s="3"/>
      <c r="S19" s="3"/>
      <c r="T19" s="3"/>
      <c r="U19" s="3"/>
      <c r="V19" s="3"/>
      <c r="W19" s="11"/>
    </row>
    <row r="20" spans="1:23" ht="18" x14ac:dyDescent="0.3">
      <c r="A20" s="292">
        <v>16</v>
      </c>
      <c r="B20" s="142" t="s">
        <v>87</v>
      </c>
      <c r="C20" s="495" t="s">
        <v>23</v>
      </c>
      <c r="D20" s="147">
        <f>SUM(F20:W20)</f>
        <v>36</v>
      </c>
      <c r="E20" s="496">
        <f>SUM(D19-D20)</f>
        <v>3</v>
      </c>
      <c r="F20" s="491">
        <v>5</v>
      </c>
      <c r="G20" s="486">
        <v>5</v>
      </c>
      <c r="H20" s="496">
        <v>5</v>
      </c>
      <c r="I20" s="463">
        <v>6</v>
      </c>
      <c r="J20" s="465">
        <v>8</v>
      </c>
      <c r="K20" s="466">
        <v>7</v>
      </c>
      <c r="L20" s="120"/>
      <c r="M20" s="68"/>
      <c r="N20" s="69"/>
      <c r="O20" s="45"/>
      <c r="P20" s="39"/>
      <c r="Q20" s="46"/>
      <c r="R20" s="3"/>
      <c r="S20" s="3"/>
      <c r="T20" s="3"/>
      <c r="U20" s="3"/>
      <c r="V20" s="3"/>
      <c r="W20" s="11"/>
    </row>
    <row r="21" spans="1:23" ht="18" x14ac:dyDescent="0.25">
      <c r="A21" s="293">
        <v>17</v>
      </c>
      <c r="B21" s="497">
        <v>7</v>
      </c>
      <c r="C21" s="498" t="s">
        <v>77</v>
      </c>
      <c r="D21" s="149">
        <f>SUM(F21:W21)</f>
        <v>21</v>
      </c>
      <c r="E21" s="499">
        <f>SUM(D20-D21)</f>
        <v>15</v>
      </c>
      <c r="F21" s="507">
        <v>7</v>
      </c>
      <c r="G21" s="505">
        <v>6</v>
      </c>
      <c r="H21" s="532">
        <v>8</v>
      </c>
      <c r="I21" s="427"/>
      <c r="J21" s="422"/>
      <c r="K21" s="428"/>
      <c r="L21" s="122"/>
      <c r="M21" s="16"/>
      <c r="N21" s="29"/>
      <c r="O21" s="28"/>
      <c r="P21" s="56"/>
      <c r="Q21" s="70"/>
      <c r="R21" s="3"/>
      <c r="S21" s="3"/>
      <c r="T21" s="3"/>
      <c r="U21" s="3"/>
      <c r="V21" s="3"/>
      <c r="W21" s="11"/>
    </row>
    <row r="22" spans="1:23" ht="18" customHeight="1" x14ac:dyDescent="0.3">
      <c r="A22" s="293">
        <v>18</v>
      </c>
      <c r="B22" s="139">
        <v>133</v>
      </c>
      <c r="C22" s="54" t="s">
        <v>169</v>
      </c>
      <c r="D22" s="148">
        <f>SUM(F22:W22)</f>
        <v>15</v>
      </c>
      <c r="E22" s="499">
        <f>SUM(D21-D22)</f>
        <v>6</v>
      </c>
      <c r="F22" s="140"/>
      <c r="G22" s="422"/>
      <c r="H22" s="499"/>
      <c r="I22" s="467">
        <v>5</v>
      </c>
      <c r="J22" s="469">
        <v>5</v>
      </c>
      <c r="K22" s="470">
        <v>5</v>
      </c>
      <c r="L22" s="121"/>
      <c r="M22" s="56"/>
      <c r="N22" s="70"/>
      <c r="O22" s="28"/>
      <c r="P22" s="56"/>
      <c r="Q22" s="70"/>
      <c r="R22" s="3"/>
      <c r="S22" s="3"/>
      <c r="T22" s="3"/>
      <c r="U22" s="3"/>
      <c r="V22" s="3"/>
      <c r="W22" s="11"/>
    </row>
    <row r="23" spans="1:23" ht="18" x14ac:dyDescent="0.25">
      <c r="A23" s="293">
        <v>19</v>
      </c>
      <c r="B23" s="504">
        <v>26</v>
      </c>
      <c r="C23" s="498" t="s">
        <v>124</v>
      </c>
      <c r="D23" s="149">
        <f>SUM(F23:W23)</f>
        <v>4</v>
      </c>
      <c r="E23" s="499">
        <f>SUM(D22-D23)</f>
        <v>11</v>
      </c>
      <c r="F23" s="427" t="s">
        <v>6</v>
      </c>
      <c r="G23" s="422">
        <v>4</v>
      </c>
      <c r="H23" s="211" t="s">
        <v>6</v>
      </c>
      <c r="I23" s="507"/>
      <c r="J23" s="505"/>
      <c r="K23" s="508"/>
      <c r="L23" s="121"/>
      <c r="M23" s="16"/>
      <c r="N23" s="29"/>
      <c r="O23" s="55"/>
      <c r="P23" s="56"/>
      <c r="Q23" s="70"/>
      <c r="R23" s="3"/>
      <c r="S23" s="3"/>
      <c r="T23" s="3"/>
      <c r="U23" s="3"/>
      <c r="V23" s="3"/>
      <c r="W23" s="11"/>
    </row>
    <row r="24" spans="1:23" ht="18.5" customHeight="1" thickBot="1" x14ac:dyDescent="0.3">
      <c r="A24" s="294">
        <v>20</v>
      </c>
      <c r="B24" s="141">
        <v>16</v>
      </c>
      <c r="C24" s="219" t="s">
        <v>125</v>
      </c>
      <c r="D24" s="151">
        <f>SUM(F24:W24)</f>
        <v>0</v>
      </c>
      <c r="E24" s="503">
        <f>SUM(D23-D24)</f>
        <v>4</v>
      </c>
      <c r="F24" s="141" t="s">
        <v>6</v>
      </c>
      <c r="G24" s="461" t="s">
        <v>6</v>
      </c>
      <c r="H24" s="503" t="s">
        <v>6</v>
      </c>
      <c r="I24" s="460"/>
      <c r="J24" s="461"/>
      <c r="K24" s="462"/>
      <c r="L24" s="64"/>
      <c r="M24" s="99"/>
      <c r="N24" s="100"/>
      <c r="O24" s="98"/>
      <c r="P24" s="60"/>
      <c r="Q24" s="61"/>
      <c r="R24" s="3"/>
      <c r="S24" s="3"/>
      <c r="T24" s="3"/>
      <c r="U24" s="3"/>
      <c r="V24" s="3"/>
      <c r="W24" s="11"/>
    </row>
    <row r="25" spans="1:23" ht="18" customHeight="1" x14ac:dyDescent="0.25">
      <c r="A25" s="292">
        <v>21</v>
      </c>
      <c r="B25" s="539">
        <v>4</v>
      </c>
      <c r="C25" s="540" t="s">
        <v>126</v>
      </c>
      <c r="D25" s="147">
        <f>SUM(F25:W25)</f>
        <v>0</v>
      </c>
      <c r="E25" s="496">
        <f>SUM(D24-D25)</f>
        <v>0</v>
      </c>
      <c r="F25" s="543" t="s">
        <v>6</v>
      </c>
      <c r="G25" s="544" t="s">
        <v>6</v>
      </c>
      <c r="H25" s="545" t="s">
        <v>6</v>
      </c>
      <c r="I25" s="485"/>
      <c r="J25" s="486"/>
      <c r="K25" s="487"/>
      <c r="L25" s="337"/>
      <c r="M25" s="117"/>
      <c r="N25" s="118"/>
      <c r="O25" s="45"/>
      <c r="P25" s="39"/>
      <c r="Q25" s="46"/>
      <c r="R25" s="3"/>
      <c r="S25" s="3"/>
      <c r="T25" s="3"/>
      <c r="U25" s="3"/>
      <c r="V25" s="3"/>
      <c r="W25" s="11"/>
    </row>
    <row r="26" spans="1:23" ht="18" x14ac:dyDescent="0.3">
      <c r="A26" s="293">
        <v>22</v>
      </c>
      <c r="B26" s="504" t="s">
        <v>170</v>
      </c>
      <c r="C26" s="510" t="s">
        <v>125</v>
      </c>
      <c r="D26" s="148">
        <f>SUM(F26:W26)</f>
        <v>0</v>
      </c>
      <c r="E26" s="499">
        <f>SUM(D25-D26)</f>
        <v>0</v>
      </c>
      <c r="F26" s="504"/>
      <c r="G26" s="505"/>
      <c r="H26" s="506"/>
      <c r="I26" s="467" t="s">
        <v>6</v>
      </c>
      <c r="J26" s="469" t="s">
        <v>6</v>
      </c>
      <c r="K26" s="470" t="s">
        <v>6</v>
      </c>
      <c r="L26" s="63"/>
      <c r="M26" s="16"/>
      <c r="N26" s="29"/>
      <c r="O26" s="28"/>
      <c r="P26" s="16"/>
      <c r="Q26" s="29"/>
      <c r="R26" s="3"/>
      <c r="S26" s="3"/>
      <c r="T26" s="3"/>
      <c r="U26" s="3"/>
      <c r="V26" s="3"/>
      <c r="W26" s="11"/>
    </row>
    <row r="27" spans="1:23" ht="18" x14ac:dyDescent="0.25">
      <c r="A27" s="293">
        <v>23</v>
      </c>
      <c r="B27" s="511"/>
      <c r="C27" s="512"/>
      <c r="D27" s="149">
        <f t="shared" si="0"/>
        <v>0</v>
      </c>
      <c r="E27" s="499">
        <f t="shared" ref="E8:E29" si="1">SUM(D26-D27)</f>
        <v>0</v>
      </c>
      <c r="F27" s="513"/>
      <c r="G27" s="422"/>
      <c r="H27" s="514"/>
      <c r="I27" s="28"/>
      <c r="J27" s="16"/>
      <c r="K27" s="29"/>
      <c r="L27" s="121"/>
      <c r="M27" s="16"/>
      <c r="N27" s="29"/>
      <c r="O27" s="28"/>
      <c r="P27" s="56"/>
      <c r="Q27" s="70"/>
      <c r="R27" s="5"/>
      <c r="S27" s="5"/>
      <c r="T27" s="5"/>
      <c r="U27" s="5"/>
      <c r="V27" s="5"/>
      <c r="W27" s="12"/>
    </row>
    <row r="28" spans="1:23" ht="18" x14ac:dyDescent="0.25">
      <c r="A28" s="293">
        <v>24</v>
      </c>
      <c r="B28" s="497"/>
      <c r="C28" s="498"/>
      <c r="D28" s="148">
        <f t="shared" si="0"/>
        <v>0</v>
      </c>
      <c r="E28" s="499">
        <f>SUM(D27-D28)</f>
        <v>0</v>
      </c>
      <c r="F28" s="143"/>
      <c r="G28" s="422"/>
      <c r="H28" s="212"/>
      <c r="I28" s="28"/>
      <c r="J28" s="16"/>
      <c r="K28" s="29"/>
      <c r="L28" s="63"/>
      <c r="M28" s="56"/>
      <c r="N28" s="70"/>
      <c r="O28" s="55"/>
      <c r="P28" s="16"/>
      <c r="Q28" s="29"/>
      <c r="R28" s="10"/>
      <c r="S28" s="6"/>
      <c r="T28" s="6"/>
      <c r="U28" s="6"/>
      <c r="V28" s="6"/>
      <c r="W28" s="21"/>
    </row>
    <row r="29" spans="1:23" ht="18.5" thickBot="1" x14ac:dyDescent="0.3">
      <c r="A29" s="294">
        <v>25</v>
      </c>
      <c r="B29" s="123"/>
      <c r="C29" s="71"/>
      <c r="D29" s="66">
        <f t="shared" si="0"/>
        <v>0</v>
      </c>
      <c r="E29" s="499">
        <f t="shared" si="1"/>
        <v>0</v>
      </c>
      <c r="F29" s="65"/>
      <c r="G29" s="60"/>
      <c r="H29" s="44"/>
      <c r="I29" s="59"/>
      <c r="J29" s="60"/>
      <c r="K29" s="61"/>
      <c r="L29" s="64"/>
      <c r="M29" s="60"/>
      <c r="N29" s="61"/>
      <c r="O29" s="59"/>
      <c r="P29" s="60"/>
      <c r="Q29" s="61"/>
      <c r="R29" s="50"/>
      <c r="S29" s="51"/>
      <c r="T29" s="51"/>
      <c r="U29" s="51"/>
      <c r="V29" s="51"/>
      <c r="W29" s="52"/>
    </row>
    <row r="30" spans="1:23" ht="18" x14ac:dyDescent="0.25">
      <c r="A30" s="318">
        <v>26</v>
      </c>
      <c r="B30" s="125"/>
      <c r="C30" s="96"/>
      <c r="D30" s="73">
        <f t="shared" si="0"/>
        <v>0</v>
      </c>
      <c r="E30" s="40">
        <f t="shared" ref="E29:E34" si="2">SUM(D29-D30)</f>
        <v>0</v>
      </c>
      <c r="F30" s="58"/>
      <c r="G30" s="17"/>
      <c r="H30" s="101"/>
      <c r="I30" s="58"/>
      <c r="J30" s="17"/>
      <c r="K30" s="72"/>
      <c r="L30" s="126"/>
      <c r="M30" s="127"/>
      <c r="N30" s="128"/>
      <c r="O30" s="58"/>
      <c r="P30" s="17"/>
      <c r="Q30" s="72"/>
      <c r="R30" s="50"/>
      <c r="S30" s="51"/>
      <c r="T30" s="51"/>
      <c r="U30" s="51"/>
      <c r="V30" s="51"/>
      <c r="W30" s="52"/>
    </row>
    <row r="31" spans="1:23" ht="18" x14ac:dyDescent="0.25">
      <c r="A31" s="320">
        <v>27</v>
      </c>
      <c r="B31" s="129"/>
      <c r="C31" s="57"/>
      <c r="D31" s="42">
        <f t="shared" si="0"/>
        <v>0</v>
      </c>
      <c r="E31" s="8">
        <f t="shared" si="2"/>
        <v>0</v>
      </c>
      <c r="F31" s="55"/>
      <c r="G31" s="56"/>
      <c r="H31" s="79"/>
      <c r="I31" s="28"/>
      <c r="J31" s="16"/>
      <c r="K31" s="29"/>
      <c r="L31" s="338"/>
      <c r="M31" s="104"/>
      <c r="N31" s="131"/>
      <c r="O31" s="28"/>
      <c r="P31" s="16"/>
      <c r="Q31" s="29"/>
      <c r="R31" s="50"/>
      <c r="S31" s="51"/>
      <c r="T31" s="51"/>
      <c r="U31" s="51"/>
      <c r="V31" s="51"/>
      <c r="W31" s="52"/>
    </row>
    <row r="32" spans="1:23" ht="18" x14ac:dyDescent="0.25">
      <c r="A32" s="320">
        <v>28</v>
      </c>
      <c r="B32" s="336"/>
      <c r="C32" s="13"/>
      <c r="D32" s="42">
        <f t="shared" si="0"/>
        <v>0</v>
      </c>
      <c r="E32" s="8">
        <f t="shared" si="2"/>
        <v>0</v>
      </c>
      <c r="F32" s="28"/>
      <c r="G32" s="16"/>
      <c r="H32" s="41"/>
      <c r="I32" s="28"/>
      <c r="J32" s="16"/>
      <c r="K32" s="29"/>
      <c r="L32" s="130"/>
      <c r="M32" s="104"/>
      <c r="N32" s="131"/>
      <c r="O32" s="28"/>
      <c r="P32" s="16"/>
      <c r="Q32" s="29"/>
      <c r="R32" s="50"/>
      <c r="S32" s="51"/>
      <c r="T32" s="51"/>
      <c r="U32" s="51"/>
      <c r="V32" s="51"/>
      <c r="W32" s="52"/>
    </row>
    <row r="33" spans="1:30" ht="18" x14ac:dyDescent="0.25">
      <c r="A33" s="320">
        <v>29</v>
      </c>
      <c r="B33" s="119"/>
      <c r="C33" s="57"/>
      <c r="D33" s="42">
        <f t="shared" si="0"/>
        <v>0</v>
      </c>
      <c r="E33" s="8">
        <f t="shared" si="2"/>
        <v>0</v>
      </c>
      <c r="F33" s="28"/>
      <c r="G33" s="16"/>
      <c r="H33" s="41"/>
      <c r="I33" s="28"/>
      <c r="J33" s="16"/>
      <c r="K33" s="29"/>
      <c r="L33" s="63"/>
      <c r="M33" s="16"/>
      <c r="N33" s="29"/>
      <c r="O33" s="28"/>
      <c r="P33" s="16"/>
      <c r="Q33" s="29"/>
      <c r="R33" s="50"/>
      <c r="S33" s="51"/>
      <c r="T33" s="51"/>
      <c r="U33" s="51"/>
      <c r="V33" s="51"/>
      <c r="W33" s="52"/>
    </row>
    <row r="34" spans="1:30" ht="18.5" thickBot="1" x14ac:dyDescent="0.3">
      <c r="A34" s="294">
        <v>30</v>
      </c>
      <c r="B34" s="65"/>
      <c r="C34" s="43"/>
      <c r="D34" s="66">
        <f t="shared" si="0"/>
        <v>0</v>
      </c>
      <c r="E34" s="102">
        <f t="shared" si="2"/>
        <v>0</v>
      </c>
      <c r="F34" s="59"/>
      <c r="G34" s="60"/>
      <c r="H34" s="86"/>
      <c r="I34" s="59"/>
      <c r="J34" s="60"/>
      <c r="K34" s="61"/>
      <c r="L34" s="64"/>
      <c r="M34" s="60"/>
      <c r="N34" s="61"/>
      <c r="O34" s="59"/>
      <c r="P34" s="99"/>
      <c r="Q34" s="100"/>
      <c r="R34" s="50"/>
      <c r="S34" s="51"/>
      <c r="T34" s="51"/>
      <c r="U34" s="51"/>
      <c r="V34" s="51"/>
      <c r="W34" s="52"/>
    </row>
    <row r="35" spans="1:30" ht="18" x14ac:dyDescent="0.25">
      <c r="A35" s="318">
        <v>31</v>
      </c>
      <c r="B35" s="125"/>
      <c r="C35" s="339"/>
      <c r="D35" s="73">
        <f t="shared" si="0"/>
        <v>0</v>
      </c>
      <c r="E35" s="40">
        <f>SUM(D29-D35)</f>
        <v>0</v>
      </c>
      <c r="F35" s="58"/>
      <c r="G35" s="17"/>
      <c r="H35" s="72"/>
      <c r="I35" s="58"/>
      <c r="J35" s="17"/>
      <c r="K35" s="72"/>
      <c r="L35" s="126"/>
      <c r="M35" s="127"/>
      <c r="N35" s="128"/>
      <c r="O35" s="58"/>
      <c r="P35" s="17"/>
      <c r="Q35" s="72"/>
      <c r="R35" s="50"/>
      <c r="S35" s="51"/>
      <c r="T35" s="51"/>
      <c r="U35" s="51"/>
      <c r="V35" s="51"/>
      <c r="W35" s="52"/>
    </row>
    <row r="36" spans="1:30" ht="18" x14ac:dyDescent="0.25">
      <c r="A36" s="320">
        <v>32</v>
      </c>
      <c r="B36" s="129"/>
      <c r="C36" s="57"/>
      <c r="D36" s="42">
        <f t="shared" si="0"/>
        <v>0</v>
      </c>
      <c r="E36" s="8">
        <f>SUM(D35-D36)</f>
        <v>0</v>
      </c>
      <c r="F36" s="28"/>
      <c r="G36" s="16"/>
      <c r="H36" s="29"/>
      <c r="I36" s="28"/>
      <c r="J36" s="16"/>
      <c r="K36" s="29"/>
      <c r="L36" s="338"/>
      <c r="M36" s="104"/>
      <c r="N36" s="131"/>
      <c r="O36" s="28"/>
      <c r="P36" s="16"/>
      <c r="Q36" s="29"/>
      <c r="R36" s="50"/>
      <c r="S36" s="51"/>
      <c r="T36" s="51"/>
      <c r="U36" s="51"/>
      <c r="V36" s="51"/>
      <c r="W36" s="52"/>
    </row>
    <row r="37" spans="1:30" ht="18" x14ac:dyDescent="0.25">
      <c r="A37" s="320">
        <v>33</v>
      </c>
      <c r="B37" s="129"/>
      <c r="C37" s="57"/>
      <c r="D37" s="42">
        <f t="shared" si="0"/>
        <v>0</v>
      </c>
      <c r="E37" s="8">
        <f>SUM(D36-D37)</f>
        <v>0</v>
      </c>
      <c r="F37" s="28"/>
      <c r="G37" s="16"/>
      <c r="H37" s="29"/>
      <c r="I37" s="28"/>
      <c r="J37" s="16"/>
      <c r="K37" s="29"/>
      <c r="L37" s="130"/>
      <c r="M37" s="104"/>
      <c r="N37" s="131"/>
      <c r="O37" s="28"/>
      <c r="P37" s="16"/>
      <c r="Q37" s="29"/>
      <c r="R37" s="50"/>
      <c r="S37" s="51"/>
      <c r="T37" s="51"/>
      <c r="U37" s="51"/>
      <c r="V37" s="51"/>
      <c r="W37" s="52"/>
    </row>
    <row r="38" spans="1:30" ht="18" x14ac:dyDescent="0.25">
      <c r="A38" s="320">
        <v>34</v>
      </c>
      <c r="B38" s="119"/>
      <c r="C38" s="57"/>
      <c r="D38" s="42">
        <f t="shared" si="0"/>
        <v>0</v>
      </c>
      <c r="E38" s="8">
        <f>SUM(D37-D38)</f>
        <v>0</v>
      </c>
      <c r="F38" s="28"/>
      <c r="G38" s="16"/>
      <c r="H38" s="29"/>
      <c r="I38" s="28"/>
      <c r="J38" s="16"/>
      <c r="K38" s="29"/>
      <c r="L38" s="63"/>
      <c r="M38" s="16"/>
      <c r="N38" s="29"/>
      <c r="O38" s="28"/>
      <c r="P38" s="16"/>
      <c r="Q38" s="29"/>
      <c r="R38" s="10"/>
      <c r="S38" s="6"/>
      <c r="T38" s="6"/>
      <c r="U38" s="6"/>
      <c r="V38" s="6"/>
      <c r="W38" s="21"/>
    </row>
    <row r="39" spans="1:30" ht="18.5" thickBot="1" x14ac:dyDescent="0.3">
      <c r="A39" s="294">
        <v>35</v>
      </c>
      <c r="B39" s="123"/>
      <c r="C39" s="71"/>
      <c r="D39" s="66">
        <f t="shared" si="0"/>
        <v>0</v>
      </c>
      <c r="E39" s="102">
        <f>SUM(D38-D39)</f>
        <v>0</v>
      </c>
      <c r="F39" s="59"/>
      <c r="G39" s="60"/>
      <c r="H39" s="61"/>
      <c r="I39" s="59"/>
      <c r="J39" s="60"/>
      <c r="K39" s="61"/>
      <c r="L39" s="64"/>
      <c r="M39" s="60"/>
      <c r="N39" s="61"/>
      <c r="O39" s="59"/>
      <c r="P39" s="99"/>
      <c r="Q39" s="100"/>
      <c r="R39" s="22"/>
      <c r="S39" s="23"/>
      <c r="T39" s="23"/>
      <c r="U39" s="23"/>
      <c r="V39" s="23"/>
      <c r="W39" s="24"/>
    </row>
    <row r="40" spans="1:30" ht="13" thickBot="1" x14ac:dyDescent="0.3">
      <c r="A40" s="388" t="s">
        <v>53</v>
      </c>
      <c r="B40" s="389"/>
      <c r="C40" s="389"/>
      <c r="D40" s="85">
        <f t="shared" ref="D40" si="3">SUM(F40:W40)</f>
        <v>21</v>
      </c>
      <c r="F40" s="105">
        <v>6</v>
      </c>
      <c r="G40" s="106">
        <v>3</v>
      </c>
      <c r="H40" s="107">
        <v>3</v>
      </c>
      <c r="I40" s="108">
        <v>3</v>
      </c>
      <c r="J40" s="109">
        <v>3</v>
      </c>
      <c r="K40" s="107">
        <v>3</v>
      </c>
      <c r="L40" s="108"/>
      <c r="M40" s="109"/>
      <c r="N40" s="107"/>
      <c r="O40" s="110"/>
      <c r="P40" s="94"/>
      <c r="Q40" s="95"/>
      <c r="R40" s="10"/>
      <c r="S40" s="6"/>
      <c r="T40" s="6"/>
      <c r="U40" s="6"/>
      <c r="V40" s="6"/>
      <c r="W40" s="6"/>
      <c r="AA40"/>
      <c r="AB40"/>
      <c r="AD40"/>
    </row>
    <row r="41" spans="1:30" x14ac:dyDescent="0.25">
      <c r="F41" s="80">
        <f>SUM(F5:F40)-221</f>
        <v>-4</v>
      </c>
      <c r="G41" s="80">
        <f t="shared" ref="G41:Q41" si="4">SUM(G5:G40)-221</f>
        <v>-3</v>
      </c>
      <c r="H41" s="80">
        <f t="shared" si="4"/>
        <v>-7</v>
      </c>
      <c r="I41" s="80">
        <f>SUM(I5:I40)-221</f>
        <v>-7</v>
      </c>
      <c r="J41" s="80">
        <f>SUM(J5:J40)-221</f>
        <v>-7</v>
      </c>
      <c r="K41" s="80">
        <f>SUM(K5:K40)-221</f>
        <v>-7</v>
      </c>
      <c r="L41" s="80">
        <f t="shared" si="4"/>
        <v>-221</v>
      </c>
      <c r="M41" s="80">
        <f t="shared" si="4"/>
        <v>-221</v>
      </c>
      <c r="N41" s="80">
        <f t="shared" si="4"/>
        <v>-221</v>
      </c>
      <c r="O41" s="80">
        <f t="shared" si="4"/>
        <v>-221</v>
      </c>
      <c r="P41" s="80">
        <f t="shared" si="4"/>
        <v>-221</v>
      </c>
      <c r="Q41" s="80">
        <f t="shared" si="4"/>
        <v>-221</v>
      </c>
      <c r="AA41"/>
      <c r="AB41"/>
      <c r="AD41"/>
    </row>
  </sheetData>
  <sortState xmlns:xlrd2="http://schemas.microsoft.com/office/spreadsheetml/2017/richdata2" ref="B6:K26">
    <sortCondition descending="1" ref="D6:D26"/>
  </sortState>
  <mergeCells count="18">
    <mergeCell ref="R3:T3"/>
    <mergeCell ref="U3:W3"/>
    <mergeCell ref="A40:C40"/>
    <mergeCell ref="A1:C2"/>
    <mergeCell ref="F1:H1"/>
    <mergeCell ref="I1:K1"/>
    <mergeCell ref="L1:N1"/>
    <mergeCell ref="O1:Q1"/>
    <mergeCell ref="O2:Q2"/>
    <mergeCell ref="F2:H2"/>
    <mergeCell ref="I2:K2"/>
    <mergeCell ref="L2:N2"/>
    <mergeCell ref="D2:E3"/>
    <mergeCell ref="A3:C3"/>
    <mergeCell ref="F3:H3"/>
    <mergeCell ref="I3:K3"/>
    <mergeCell ref="L3:N3"/>
    <mergeCell ref="O3:Q3"/>
  </mergeCells>
  <phoneticPr fontId="0" type="noConversion"/>
  <conditionalFormatting sqref="B5:B39">
    <cfRule type="duplicateValues" dxfId="42" priority="9"/>
  </conditionalFormatting>
  <conditionalFormatting sqref="F30:H33">
    <cfRule type="cellIs" dxfId="41" priority="3" operator="equal">
      <formula>20</formula>
    </cfRule>
    <cfRule type="cellIs" dxfId="40" priority="4" operator="equal">
      <formula>22</formula>
    </cfRule>
    <cfRule type="cellIs" dxfId="39" priority="5" operator="equal">
      <formula>25</formula>
    </cfRule>
  </conditionalFormatting>
  <conditionalFormatting sqref="F34:K39">
    <cfRule type="cellIs" dxfId="38" priority="6" operator="equal">
      <formula>20</formula>
    </cfRule>
    <cfRule type="cellIs" dxfId="37" priority="7" operator="equal">
      <formula>22</formula>
    </cfRule>
    <cfRule type="cellIs" dxfId="36" priority="8" operator="equal">
      <formula>25</formula>
    </cfRule>
  </conditionalFormatting>
  <conditionalFormatting sqref="F27:N27 R27:W27 O27:Q33 O35:Q38">
    <cfRule type="cellIs" dxfId="35" priority="43" operator="equal">
      <formula>20</formula>
    </cfRule>
    <cfRule type="cellIs" dxfId="34" priority="44" operator="equal">
      <formula>22</formula>
    </cfRule>
    <cfRule type="cellIs" dxfId="33" priority="45" operator="equal">
      <formula>25</formula>
    </cfRule>
  </conditionalFormatting>
  <conditionalFormatting sqref="F41:Q41">
    <cfRule type="cellIs" dxfId="32" priority="1" operator="equal">
      <formula>0</formula>
    </cfRule>
    <cfRule type="cellIs" dxfId="31" priority="2" operator="equal">
      <formula>-221</formula>
    </cfRule>
  </conditionalFormatting>
  <conditionalFormatting sqref="F5:W26">
    <cfRule type="cellIs" dxfId="30" priority="16" operator="equal">
      <formula>20</formula>
    </cfRule>
    <cfRule type="cellIs" dxfId="29" priority="17" operator="equal">
      <formula>22</formula>
    </cfRule>
    <cfRule type="cellIs" dxfId="28" priority="18" operator="equal">
      <formula>25</formula>
    </cfRule>
  </conditionalFormatting>
  <conditionalFormatting sqref="I28:K33">
    <cfRule type="cellIs" dxfId="27" priority="31" operator="equal">
      <formula>20</formula>
    </cfRule>
    <cfRule type="cellIs" dxfId="26" priority="32" operator="equal">
      <formula>22</formula>
    </cfRule>
    <cfRule type="cellIs" dxfId="25" priority="33" operator="equal">
      <formula>25</formula>
    </cfRule>
  </conditionalFormatting>
  <pageMargins left="0.15748031496062992" right="0.15748031496062992" top="0.19685039370078741" bottom="0.98425196850393704" header="0.11811023622047245" footer="0.51181102362204722"/>
  <pageSetup paperSize="9" scale="7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36"/>
  <sheetViews>
    <sheetView showGridLines="0" zoomScaleNormal="100" workbookViewId="0">
      <selection sqref="A1:C2"/>
    </sheetView>
  </sheetViews>
  <sheetFormatPr defaultRowHeight="12.5" x14ac:dyDescent="0.25"/>
  <cols>
    <col min="1" max="1" width="7.7265625" customWidth="1"/>
    <col min="2" max="2" width="7.7265625" style="2" customWidth="1"/>
    <col min="3" max="3" width="21.7265625" style="2" customWidth="1"/>
    <col min="4" max="4" width="7.7265625" customWidth="1"/>
    <col min="5" max="5" width="4.81640625" bestFit="1" customWidth="1"/>
    <col min="6" max="7" width="5.7265625" style="2" customWidth="1"/>
    <col min="8" max="17" width="5.7265625" customWidth="1"/>
    <col min="18" max="24" width="0" hidden="1" customWidth="1"/>
    <col min="26" max="26" width="9.1796875" style="2"/>
    <col min="27" max="27" width="6.453125" style="2" customWidth="1"/>
    <col min="28" max="28" width="18.81640625" bestFit="1" customWidth="1"/>
  </cols>
  <sheetData>
    <row r="1" spans="1:27" ht="21" customHeight="1" thickBot="1" x14ac:dyDescent="0.3">
      <c r="A1" s="567" t="str">
        <f>+'Top 10 Summary'!C2</f>
        <v>Pavers Cave MRA Ulster Championship</v>
      </c>
      <c r="B1" s="567"/>
      <c r="C1" s="567"/>
      <c r="D1" s="279"/>
      <c r="E1" s="280"/>
      <c r="F1" s="409" t="s">
        <v>164</v>
      </c>
      <c r="G1" s="410"/>
      <c r="H1" s="411"/>
      <c r="I1" s="410" t="s">
        <v>107</v>
      </c>
      <c r="J1" s="410"/>
      <c r="K1" s="410"/>
      <c r="L1" s="412"/>
      <c r="M1" s="412"/>
      <c r="N1" s="412"/>
      <c r="O1" s="410"/>
      <c r="P1" s="410"/>
      <c r="Q1" s="411"/>
      <c r="R1" s="1"/>
      <c r="S1" s="1"/>
      <c r="T1" s="1"/>
      <c r="U1" s="1"/>
      <c r="V1" s="1"/>
      <c r="W1" s="1"/>
      <c r="Z1"/>
      <c r="AA1"/>
    </row>
    <row r="2" spans="1:27" ht="18" customHeight="1" thickBot="1" x14ac:dyDescent="0.3">
      <c r="A2" s="567"/>
      <c r="B2" s="567"/>
      <c r="C2" s="567"/>
      <c r="D2" s="402" t="s">
        <v>70</v>
      </c>
      <c r="E2" s="403"/>
      <c r="F2" s="395" t="s">
        <v>165</v>
      </c>
      <c r="G2" s="396"/>
      <c r="H2" s="397"/>
      <c r="I2" s="398" t="s">
        <v>108</v>
      </c>
      <c r="J2" s="398"/>
      <c r="K2" s="398"/>
      <c r="L2" s="399"/>
      <c r="M2" s="399"/>
      <c r="N2" s="399"/>
      <c r="O2" s="399"/>
      <c r="P2" s="399"/>
      <c r="Q2" s="400"/>
      <c r="R2" s="1"/>
      <c r="S2" s="1"/>
      <c r="T2" s="1"/>
      <c r="U2" s="1"/>
      <c r="V2" s="1"/>
      <c r="W2" s="1"/>
      <c r="Z2"/>
      <c r="AA2"/>
    </row>
    <row r="3" spans="1:27" ht="18" customHeight="1" thickBot="1" x14ac:dyDescent="0.3">
      <c r="A3" s="401" t="str">
        <f>+'Top 10 Summary'!A26</f>
        <v>Junior 65cc</v>
      </c>
      <c r="B3" s="401"/>
      <c r="C3" s="401"/>
      <c r="D3" s="404"/>
      <c r="E3" s="405"/>
      <c r="F3" s="406">
        <v>45731</v>
      </c>
      <c r="G3" s="407"/>
      <c r="H3" s="408"/>
      <c r="I3" s="393">
        <v>45739</v>
      </c>
      <c r="J3" s="394"/>
      <c r="K3" s="394"/>
      <c r="L3" s="394"/>
      <c r="M3" s="394"/>
      <c r="N3" s="394"/>
      <c r="O3" s="394"/>
      <c r="P3" s="394"/>
      <c r="Q3" s="394"/>
      <c r="R3" s="390"/>
      <c r="S3" s="390"/>
      <c r="T3" s="391"/>
      <c r="U3" s="390"/>
      <c r="V3" s="390"/>
      <c r="W3" s="392"/>
      <c r="Z3"/>
      <c r="AA3"/>
    </row>
    <row r="4" spans="1:27" ht="18" customHeight="1" thickBot="1" x14ac:dyDescent="0.3">
      <c r="A4" s="281"/>
      <c r="B4" s="282" t="s">
        <v>4</v>
      </c>
      <c r="C4" s="283" t="s">
        <v>0</v>
      </c>
      <c r="D4" s="284" t="s">
        <v>1</v>
      </c>
      <c r="E4" s="285" t="s">
        <v>5</v>
      </c>
      <c r="F4" s="286" t="s">
        <v>2</v>
      </c>
      <c r="G4" s="286" t="s">
        <v>3</v>
      </c>
      <c r="H4" s="287" t="s">
        <v>11</v>
      </c>
      <c r="I4" s="288" t="s">
        <v>2</v>
      </c>
      <c r="J4" s="289" t="s">
        <v>3</v>
      </c>
      <c r="K4" s="290" t="s">
        <v>11</v>
      </c>
      <c r="L4" s="289" t="s">
        <v>2</v>
      </c>
      <c r="M4" s="289" t="s">
        <v>3</v>
      </c>
      <c r="N4" s="291" t="s">
        <v>11</v>
      </c>
      <c r="O4" s="288" t="s">
        <v>2</v>
      </c>
      <c r="P4" s="289" t="s">
        <v>3</v>
      </c>
      <c r="Q4" s="291" t="s">
        <v>11</v>
      </c>
      <c r="R4" s="18" t="s">
        <v>2</v>
      </c>
      <c r="S4" s="19" t="s">
        <v>3</v>
      </c>
      <c r="T4" s="20" t="s">
        <v>11</v>
      </c>
      <c r="U4" s="18" t="s">
        <v>2</v>
      </c>
      <c r="V4" s="19" t="s">
        <v>3</v>
      </c>
      <c r="W4" s="27" t="s">
        <v>11</v>
      </c>
      <c r="Z4"/>
      <c r="AA4"/>
    </row>
    <row r="5" spans="1:27" ht="17.149999999999999" customHeight="1" x14ac:dyDescent="0.3">
      <c r="A5" s="292">
        <v>1</v>
      </c>
      <c r="B5" s="220">
        <v>65</v>
      </c>
      <c r="C5" s="153" t="s">
        <v>9</v>
      </c>
      <c r="D5" s="213">
        <f t="shared" ref="D5:D30" si="0">SUM(F5:W5)</f>
        <v>150</v>
      </c>
      <c r="E5" s="509">
        <v>0</v>
      </c>
      <c r="F5" s="491">
        <v>25</v>
      </c>
      <c r="G5" s="486">
        <v>25</v>
      </c>
      <c r="H5" s="496">
        <v>25</v>
      </c>
      <c r="I5" s="444">
        <v>25</v>
      </c>
      <c r="J5" s="446">
        <v>25</v>
      </c>
      <c r="K5" s="447">
        <v>25</v>
      </c>
      <c r="L5" s="165"/>
      <c r="M5" s="163"/>
      <c r="N5" s="161"/>
      <c r="O5" s="162"/>
      <c r="P5" s="163"/>
      <c r="Q5" s="164"/>
      <c r="R5" s="4"/>
      <c r="S5" s="4"/>
      <c r="T5" s="4"/>
      <c r="U5" s="4"/>
      <c r="V5" s="4"/>
      <c r="W5" s="14"/>
    </row>
    <row r="6" spans="1:27" ht="17.149999999999999" customHeight="1" x14ac:dyDescent="0.3">
      <c r="A6" s="293">
        <v>2</v>
      </c>
      <c r="B6" s="221">
        <v>99</v>
      </c>
      <c r="C6" s="155" t="s">
        <v>114</v>
      </c>
      <c r="D6" s="54">
        <f>SUM(F6:W6)</f>
        <v>128</v>
      </c>
      <c r="E6" s="517">
        <f>SUM(D5-D6)</f>
        <v>22</v>
      </c>
      <c r="F6" s="140">
        <v>22</v>
      </c>
      <c r="G6" s="422">
        <v>20</v>
      </c>
      <c r="H6" s="499">
        <v>22</v>
      </c>
      <c r="I6" s="448">
        <v>22</v>
      </c>
      <c r="J6" s="449">
        <v>22</v>
      </c>
      <c r="K6" s="450">
        <v>20</v>
      </c>
      <c r="L6" s="173"/>
      <c r="M6" s="171"/>
      <c r="N6" s="169"/>
      <c r="O6" s="170"/>
      <c r="P6" s="171"/>
      <c r="Q6" s="172"/>
      <c r="R6" s="3"/>
      <c r="S6" s="3"/>
      <c r="T6" s="3"/>
      <c r="U6" s="3"/>
      <c r="V6" s="3"/>
      <c r="W6" s="11"/>
    </row>
    <row r="7" spans="1:27" ht="17.149999999999999" customHeight="1" x14ac:dyDescent="0.3">
      <c r="A7" s="293">
        <v>3</v>
      </c>
      <c r="B7" s="221">
        <v>6</v>
      </c>
      <c r="C7" s="155" t="s">
        <v>116</v>
      </c>
      <c r="D7" s="215">
        <f>SUM(F7:W7)</f>
        <v>111</v>
      </c>
      <c r="E7" s="517">
        <f>SUM(D6-D7)</f>
        <v>17</v>
      </c>
      <c r="F7" s="140">
        <v>16</v>
      </c>
      <c r="G7" s="422">
        <v>13</v>
      </c>
      <c r="H7" s="499">
        <v>20</v>
      </c>
      <c r="I7" s="448">
        <v>20</v>
      </c>
      <c r="J7" s="449">
        <v>20</v>
      </c>
      <c r="K7" s="450">
        <v>22</v>
      </c>
      <c r="L7" s="173"/>
      <c r="M7" s="171"/>
      <c r="N7" s="169"/>
      <c r="O7" s="170"/>
      <c r="P7" s="171"/>
      <c r="Q7" s="172"/>
      <c r="R7" s="3"/>
      <c r="S7" s="3"/>
      <c r="T7" s="3"/>
      <c r="U7" s="3"/>
      <c r="V7" s="3"/>
      <c r="W7" s="11"/>
    </row>
    <row r="8" spans="1:27" ht="17.149999999999999" customHeight="1" x14ac:dyDescent="0.3">
      <c r="A8" s="293">
        <v>4</v>
      </c>
      <c r="B8" s="221">
        <v>3</v>
      </c>
      <c r="C8" s="155" t="s">
        <v>22</v>
      </c>
      <c r="D8" s="54">
        <f>SUM(F8:W8)</f>
        <v>103</v>
      </c>
      <c r="E8" s="517">
        <f>SUM(D7-D8)</f>
        <v>8</v>
      </c>
      <c r="F8" s="140">
        <v>18</v>
      </c>
      <c r="G8" s="422">
        <v>15</v>
      </c>
      <c r="H8" s="499">
        <v>18</v>
      </c>
      <c r="I8" s="448">
        <v>16</v>
      </c>
      <c r="J8" s="449">
        <v>18</v>
      </c>
      <c r="K8" s="450">
        <v>18</v>
      </c>
      <c r="L8" s="173"/>
      <c r="M8" s="171"/>
      <c r="N8" s="169"/>
      <c r="O8" s="170"/>
      <c r="P8" s="171"/>
      <c r="Q8" s="172"/>
      <c r="R8" s="3"/>
      <c r="S8" s="3"/>
      <c r="T8" s="3"/>
      <c r="U8" s="3"/>
      <c r="V8" s="3"/>
      <c r="W8" s="11"/>
    </row>
    <row r="9" spans="1:27" ht="17.149999999999999" customHeight="1" thickBot="1" x14ac:dyDescent="0.35">
      <c r="A9" s="294">
        <v>5</v>
      </c>
      <c r="B9" s="222" t="s">
        <v>120</v>
      </c>
      <c r="C9" s="159" t="s">
        <v>18</v>
      </c>
      <c r="D9" s="219">
        <f>SUM(F9:W9)</f>
        <v>99</v>
      </c>
      <c r="E9" s="518">
        <f>SUM(D8-D9)</f>
        <v>4</v>
      </c>
      <c r="F9" s="141">
        <v>20</v>
      </c>
      <c r="G9" s="461">
        <v>18</v>
      </c>
      <c r="H9" s="503">
        <v>15</v>
      </c>
      <c r="I9" s="451">
        <v>18</v>
      </c>
      <c r="J9" s="452">
        <v>16</v>
      </c>
      <c r="K9" s="453">
        <v>12</v>
      </c>
      <c r="L9" s="181"/>
      <c r="M9" s="179"/>
      <c r="N9" s="177"/>
      <c r="O9" s="178"/>
      <c r="P9" s="179"/>
      <c r="Q9" s="180"/>
      <c r="R9" s="3"/>
      <c r="S9" s="3"/>
      <c r="T9" s="3"/>
      <c r="U9" s="3"/>
      <c r="V9" s="3"/>
      <c r="W9" s="11"/>
    </row>
    <row r="10" spans="1:27" ht="17.149999999999999" customHeight="1" x14ac:dyDescent="0.3">
      <c r="A10" s="295">
        <v>6</v>
      </c>
      <c r="B10" s="223">
        <v>191</v>
      </c>
      <c r="C10" s="160" t="s">
        <v>91</v>
      </c>
      <c r="D10" s="215">
        <f>SUM(F10:W10)</f>
        <v>76</v>
      </c>
      <c r="E10" s="520">
        <f>SUM(D9-D10)</f>
        <v>23</v>
      </c>
      <c r="F10" s="139">
        <v>11</v>
      </c>
      <c r="G10" s="492">
        <v>10</v>
      </c>
      <c r="H10" s="525">
        <v>9</v>
      </c>
      <c r="I10" s="444">
        <v>15</v>
      </c>
      <c r="J10" s="446">
        <v>15</v>
      </c>
      <c r="K10" s="447">
        <v>16</v>
      </c>
      <c r="L10" s="195"/>
      <c r="M10" s="193"/>
      <c r="N10" s="185"/>
      <c r="O10" s="192"/>
      <c r="P10" s="193"/>
      <c r="Q10" s="194"/>
      <c r="R10" s="3"/>
      <c r="S10" s="3"/>
      <c r="T10" s="3"/>
      <c r="U10" s="3"/>
      <c r="V10" s="3"/>
      <c r="W10" s="11"/>
    </row>
    <row r="11" spans="1:27" ht="17.149999999999999" customHeight="1" x14ac:dyDescent="0.3">
      <c r="A11" s="293">
        <v>7</v>
      </c>
      <c r="B11" s="221">
        <v>61</v>
      </c>
      <c r="C11" s="155" t="s">
        <v>16</v>
      </c>
      <c r="D11" s="215">
        <f>SUM(F11:W11)</f>
        <v>75</v>
      </c>
      <c r="E11" s="517">
        <f>SUM(D10-D11)</f>
        <v>1</v>
      </c>
      <c r="F11" s="140">
        <v>10</v>
      </c>
      <c r="G11" s="422">
        <v>11</v>
      </c>
      <c r="H11" s="499">
        <v>11</v>
      </c>
      <c r="I11" s="448">
        <v>14</v>
      </c>
      <c r="J11" s="449">
        <v>14</v>
      </c>
      <c r="K11" s="450">
        <v>15</v>
      </c>
      <c r="L11" s="173"/>
      <c r="M11" s="171"/>
      <c r="N11" s="169"/>
      <c r="O11" s="170"/>
      <c r="P11" s="171"/>
      <c r="Q11" s="172"/>
      <c r="R11" s="3"/>
      <c r="S11" s="3"/>
      <c r="T11" s="3"/>
      <c r="U11" s="3"/>
      <c r="V11" s="3"/>
      <c r="W11" s="11"/>
    </row>
    <row r="12" spans="1:27" ht="17.149999999999999" customHeight="1" x14ac:dyDescent="0.3">
      <c r="A12" s="293">
        <v>8</v>
      </c>
      <c r="B12" s="221">
        <v>100</v>
      </c>
      <c r="C12" s="155" t="s">
        <v>10</v>
      </c>
      <c r="D12" s="54">
        <f>SUM(F12:W12)</f>
        <v>68</v>
      </c>
      <c r="E12" s="517">
        <f>SUM(D11-D12)</f>
        <v>7</v>
      </c>
      <c r="F12" s="140">
        <v>9</v>
      </c>
      <c r="G12" s="422">
        <v>9</v>
      </c>
      <c r="H12" s="514">
        <v>10</v>
      </c>
      <c r="I12" s="448">
        <v>13</v>
      </c>
      <c r="J12" s="449">
        <v>13</v>
      </c>
      <c r="K12" s="450">
        <v>14</v>
      </c>
      <c r="L12" s="36"/>
      <c r="M12" s="16"/>
      <c r="N12" s="169"/>
      <c r="O12" s="170"/>
      <c r="P12" s="171"/>
      <c r="Q12" s="172"/>
      <c r="R12" s="3"/>
      <c r="S12" s="3"/>
      <c r="T12" s="3"/>
      <c r="U12" s="3"/>
      <c r="V12" s="3"/>
      <c r="W12" s="11"/>
    </row>
    <row r="13" spans="1:27" ht="17.149999999999999" customHeight="1" x14ac:dyDescent="0.25">
      <c r="A13" s="293">
        <v>9</v>
      </c>
      <c r="B13" s="221">
        <v>332</v>
      </c>
      <c r="C13" s="155" t="s">
        <v>115</v>
      </c>
      <c r="D13" s="215">
        <f>SUM(F13:W13)</f>
        <v>52</v>
      </c>
      <c r="E13" s="517">
        <f>SUM(D12-D13)</f>
        <v>16</v>
      </c>
      <c r="F13" s="140">
        <v>14</v>
      </c>
      <c r="G13" s="422">
        <v>22</v>
      </c>
      <c r="H13" s="211">
        <v>16</v>
      </c>
      <c r="I13" s="427"/>
      <c r="J13" s="422"/>
      <c r="K13" s="428"/>
      <c r="L13" s="173"/>
      <c r="M13" s="171"/>
      <c r="N13" s="169"/>
      <c r="O13" s="170"/>
      <c r="P13" s="171"/>
      <c r="Q13" s="172"/>
      <c r="R13" s="3"/>
      <c r="S13" s="3"/>
      <c r="T13" s="3"/>
      <c r="U13" s="3"/>
      <c r="V13" s="3"/>
      <c r="W13" s="11"/>
    </row>
    <row r="14" spans="1:27" ht="17.149999999999999" customHeight="1" thickBot="1" x14ac:dyDescent="0.3">
      <c r="A14" s="294">
        <v>10</v>
      </c>
      <c r="B14" s="222">
        <v>22</v>
      </c>
      <c r="C14" s="159" t="s">
        <v>117</v>
      </c>
      <c r="D14" s="214">
        <f>SUM(F14:W14)</f>
        <v>43</v>
      </c>
      <c r="E14" s="518">
        <f>SUM(D13-D14)</f>
        <v>9</v>
      </c>
      <c r="F14" s="141">
        <v>13</v>
      </c>
      <c r="G14" s="461">
        <v>16</v>
      </c>
      <c r="H14" s="344">
        <v>14</v>
      </c>
      <c r="I14" s="460"/>
      <c r="J14" s="461"/>
      <c r="K14" s="462"/>
      <c r="L14" s="113"/>
      <c r="M14" s="60"/>
      <c r="N14" s="177"/>
      <c r="O14" s="178"/>
      <c r="P14" s="60"/>
      <c r="Q14" s="61"/>
      <c r="R14" s="3"/>
      <c r="S14" s="3"/>
      <c r="T14" s="3"/>
      <c r="U14" s="3"/>
      <c r="V14" s="3"/>
      <c r="W14" s="11"/>
    </row>
    <row r="15" spans="1:27" ht="17.149999999999999" customHeight="1" x14ac:dyDescent="0.25">
      <c r="A15" s="295">
        <v>11</v>
      </c>
      <c r="B15" s="223">
        <v>53</v>
      </c>
      <c r="C15" s="160" t="s">
        <v>118</v>
      </c>
      <c r="D15" s="215">
        <f>SUM(F15:W15)</f>
        <v>42</v>
      </c>
      <c r="E15" s="520">
        <f>SUM(D14-D15)</f>
        <v>1</v>
      </c>
      <c r="F15" s="139">
        <v>15</v>
      </c>
      <c r="G15" s="492">
        <v>14</v>
      </c>
      <c r="H15" s="538">
        <v>13</v>
      </c>
      <c r="I15" s="423"/>
      <c r="J15" s="527"/>
      <c r="K15" s="424"/>
      <c r="L15" s="195"/>
      <c r="M15" s="193"/>
      <c r="N15" s="101"/>
      <c r="O15" s="58"/>
      <c r="P15" s="17"/>
      <c r="Q15" s="72"/>
      <c r="R15" s="3"/>
      <c r="S15" s="3"/>
      <c r="T15" s="3"/>
      <c r="U15" s="3"/>
      <c r="V15" s="3"/>
      <c r="W15" s="11"/>
    </row>
    <row r="16" spans="1:27" ht="17.149999999999999" customHeight="1" x14ac:dyDescent="0.3">
      <c r="A16" s="293">
        <v>12</v>
      </c>
      <c r="B16" s="221">
        <v>774</v>
      </c>
      <c r="C16" s="155" t="s">
        <v>19</v>
      </c>
      <c r="D16" s="54">
        <f>SUM(F16:W16)</f>
        <v>37</v>
      </c>
      <c r="E16" s="517">
        <f>SUM(D15-D16)</f>
        <v>5</v>
      </c>
      <c r="F16" s="140" t="s">
        <v>6</v>
      </c>
      <c r="G16" s="422" t="s">
        <v>6</v>
      </c>
      <c r="H16" s="211" t="s">
        <v>6</v>
      </c>
      <c r="I16" s="448">
        <v>12</v>
      </c>
      <c r="J16" s="449">
        <v>12</v>
      </c>
      <c r="K16" s="450">
        <v>13</v>
      </c>
      <c r="L16" s="36"/>
      <c r="M16" s="16"/>
      <c r="N16" s="41"/>
      <c r="O16" s="28"/>
      <c r="P16" s="16"/>
      <c r="Q16" s="29"/>
      <c r="R16" s="3"/>
      <c r="S16" s="3"/>
      <c r="T16" s="3"/>
      <c r="U16" s="3"/>
      <c r="V16" s="3"/>
      <c r="W16" s="11"/>
    </row>
    <row r="17" spans="1:23" ht="18" x14ac:dyDescent="0.25">
      <c r="A17" s="293">
        <v>13</v>
      </c>
      <c r="B17" s="221">
        <v>50</v>
      </c>
      <c r="C17" s="155" t="s">
        <v>17</v>
      </c>
      <c r="D17" s="215">
        <f>SUM(F17:W17)</f>
        <v>36</v>
      </c>
      <c r="E17" s="517">
        <f>SUM(D16-D17)</f>
        <v>1</v>
      </c>
      <c r="F17" s="140">
        <v>12</v>
      </c>
      <c r="G17" s="422">
        <v>12</v>
      </c>
      <c r="H17" s="211">
        <v>12</v>
      </c>
      <c r="I17" s="425"/>
      <c r="J17" s="421"/>
      <c r="K17" s="426"/>
      <c r="L17" s="36"/>
      <c r="M17" s="16"/>
      <c r="N17" s="41"/>
      <c r="O17" s="28"/>
      <c r="P17" s="171"/>
      <c r="Q17" s="172"/>
      <c r="R17" s="3"/>
      <c r="S17" s="3"/>
      <c r="T17" s="3"/>
      <c r="U17" s="3"/>
      <c r="V17" s="3"/>
      <c r="W17" s="11"/>
    </row>
    <row r="18" spans="1:23" ht="18" x14ac:dyDescent="0.25">
      <c r="A18" s="293">
        <v>14</v>
      </c>
      <c r="B18" s="221">
        <v>110</v>
      </c>
      <c r="C18" s="155" t="s">
        <v>119</v>
      </c>
      <c r="D18" s="54">
        <f>SUM(F18:W18)</f>
        <v>8</v>
      </c>
      <c r="E18" s="517">
        <f>SUM(D17-D18)</f>
        <v>28</v>
      </c>
      <c r="F18" s="427">
        <v>8</v>
      </c>
      <c r="G18" s="422" t="s">
        <v>6</v>
      </c>
      <c r="H18" s="211" t="s">
        <v>6</v>
      </c>
      <c r="I18" s="427"/>
      <c r="J18" s="422"/>
      <c r="K18" s="428"/>
      <c r="L18" s="173"/>
      <c r="M18" s="171"/>
      <c r="N18" s="169"/>
      <c r="O18" s="28"/>
      <c r="P18" s="171"/>
      <c r="Q18" s="172"/>
      <c r="R18" s="3"/>
      <c r="S18" s="3"/>
      <c r="T18" s="3"/>
      <c r="U18" s="3"/>
      <c r="V18" s="3"/>
      <c r="W18" s="11"/>
    </row>
    <row r="19" spans="1:23" ht="18.5" thickBot="1" x14ac:dyDescent="0.3">
      <c r="A19" s="294">
        <v>15</v>
      </c>
      <c r="B19" s="222"/>
      <c r="C19" s="224"/>
      <c r="D19" s="214">
        <f t="shared" si="0"/>
        <v>0</v>
      </c>
      <c r="E19" s="26">
        <f t="shared" ref="E6:E23" si="1">SUM(D18-D19)</f>
        <v>8</v>
      </c>
      <c r="F19" s="59"/>
      <c r="G19" s="60"/>
      <c r="H19" s="86"/>
      <c r="I19" s="59"/>
      <c r="J19" s="60"/>
      <c r="K19" s="61"/>
      <c r="L19" s="113"/>
      <c r="M19" s="60"/>
      <c r="N19" s="86"/>
      <c r="O19" s="178"/>
      <c r="P19" s="60"/>
      <c r="Q19" s="61"/>
      <c r="R19" s="3"/>
      <c r="S19" s="3"/>
      <c r="T19" s="3"/>
      <c r="U19" s="3"/>
      <c r="V19" s="3"/>
      <c r="W19" s="11"/>
    </row>
    <row r="20" spans="1:23" ht="18" x14ac:dyDescent="0.25">
      <c r="A20" s="295">
        <v>16</v>
      </c>
      <c r="B20" s="223"/>
      <c r="C20" s="160"/>
      <c r="D20" s="215">
        <f t="shared" si="0"/>
        <v>0</v>
      </c>
      <c r="E20" s="37">
        <f t="shared" si="1"/>
        <v>0</v>
      </c>
      <c r="F20" s="38"/>
      <c r="G20" s="39"/>
      <c r="H20" s="32"/>
      <c r="I20" s="58"/>
      <c r="J20" s="17"/>
      <c r="K20" s="72"/>
      <c r="L20" s="137"/>
      <c r="M20" s="39"/>
      <c r="N20" s="152"/>
      <c r="O20" s="162"/>
      <c r="P20" s="39"/>
      <c r="Q20" s="46"/>
      <c r="R20" s="3"/>
      <c r="S20" s="3"/>
      <c r="T20" s="3"/>
      <c r="U20" s="3"/>
      <c r="V20" s="3"/>
      <c r="W20" s="11"/>
    </row>
    <row r="21" spans="1:23" ht="18" x14ac:dyDescent="0.25">
      <c r="A21" s="293">
        <v>17</v>
      </c>
      <c r="B21" s="221"/>
      <c r="C21" s="155"/>
      <c r="D21" s="54">
        <f t="shared" si="0"/>
        <v>0</v>
      </c>
      <c r="E21" s="7">
        <f t="shared" si="1"/>
        <v>0</v>
      </c>
      <c r="F21" s="15"/>
      <c r="G21" s="16"/>
      <c r="H21" s="11"/>
      <c r="I21" s="170"/>
      <c r="J21" s="171"/>
      <c r="K21" s="172"/>
      <c r="L21" s="173"/>
      <c r="M21" s="171"/>
      <c r="N21" s="169"/>
      <c r="O21" s="28"/>
      <c r="P21" s="16"/>
      <c r="Q21" s="29"/>
      <c r="R21" s="3"/>
      <c r="S21" s="3"/>
      <c r="T21" s="3"/>
      <c r="U21" s="3"/>
      <c r="V21" s="3"/>
      <c r="W21" s="11"/>
    </row>
    <row r="22" spans="1:23" ht="18" x14ac:dyDescent="0.25">
      <c r="A22" s="293">
        <v>18</v>
      </c>
      <c r="B22" s="221"/>
      <c r="C22" s="221"/>
      <c r="D22" s="215">
        <f t="shared" si="0"/>
        <v>0</v>
      </c>
      <c r="E22" s="7">
        <f t="shared" si="1"/>
        <v>0</v>
      </c>
      <c r="F22" s="15"/>
      <c r="G22" s="16"/>
      <c r="H22" s="11"/>
      <c r="I22" s="28"/>
      <c r="J22" s="16"/>
      <c r="K22" s="29"/>
      <c r="L22" s="173"/>
      <c r="M22" s="171"/>
      <c r="N22" s="41"/>
      <c r="O22" s="28"/>
      <c r="P22" s="171"/>
      <c r="Q22" s="172"/>
      <c r="R22" s="3"/>
      <c r="S22" s="3"/>
      <c r="T22" s="3"/>
      <c r="U22" s="3"/>
      <c r="V22" s="3"/>
      <c r="W22" s="11"/>
    </row>
    <row r="23" spans="1:23" ht="18" x14ac:dyDescent="0.25">
      <c r="A23" s="293">
        <v>19</v>
      </c>
      <c r="B23" s="223"/>
      <c r="C23" s="223"/>
      <c r="D23" s="54">
        <f t="shared" si="0"/>
        <v>0</v>
      </c>
      <c r="E23" s="7">
        <f t="shared" si="1"/>
        <v>0</v>
      </c>
      <c r="F23" s="15"/>
      <c r="G23" s="16"/>
      <c r="H23" s="11"/>
      <c r="I23" s="28"/>
      <c r="J23" s="16"/>
      <c r="K23" s="29"/>
      <c r="L23" s="36"/>
      <c r="M23" s="16"/>
      <c r="N23" s="41"/>
      <c r="O23" s="28"/>
      <c r="P23" s="16"/>
      <c r="Q23" s="29"/>
      <c r="R23" s="3"/>
      <c r="S23" s="3"/>
      <c r="T23" s="3"/>
      <c r="U23" s="3"/>
      <c r="V23" s="3"/>
      <c r="W23" s="11"/>
    </row>
    <row r="24" spans="1:23" ht="18.5" thickBot="1" x14ac:dyDescent="0.3">
      <c r="A24" s="294">
        <v>20</v>
      </c>
      <c r="B24" s="357"/>
      <c r="C24" s="357"/>
      <c r="D24" s="218">
        <f t="shared" si="0"/>
        <v>0</v>
      </c>
      <c r="E24" s="26">
        <f>SUM(D18-D24)</f>
        <v>8</v>
      </c>
      <c r="F24" s="87"/>
      <c r="G24" s="60"/>
      <c r="H24" s="97"/>
      <c r="I24" s="178"/>
      <c r="J24" s="179"/>
      <c r="K24" s="180"/>
      <c r="L24" s="113"/>
      <c r="M24" s="60"/>
      <c r="N24" s="86"/>
      <c r="O24" s="59"/>
      <c r="P24" s="60"/>
      <c r="Q24" s="61"/>
      <c r="R24" s="3"/>
      <c r="S24" s="3"/>
      <c r="T24" s="3"/>
      <c r="U24" s="3"/>
      <c r="V24" s="3"/>
      <c r="W24" s="11"/>
    </row>
    <row r="25" spans="1:23" ht="18" x14ac:dyDescent="0.25">
      <c r="A25" s="358">
        <v>21</v>
      </c>
      <c r="B25" s="220"/>
      <c r="C25" s="153"/>
      <c r="D25" s="213">
        <f t="shared" si="0"/>
        <v>0</v>
      </c>
      <c r="E25" s="37">
        <f t="shared" ref="E25:E30" si="2">SUM(D24-D25)</f>
        <v>0</v>
      </c>
      <c r="F25" s="38"/>
      <c r="G25" s="39"/>
      <c r="H25" s="32"/>
      <c r="I25" s="45"/>
      <c r="J25" s="39"/>
      <c r="K25" s="46"/>
      <c r="L25" s="137"/>
      <c r="M25" s="39"/>
      <c r="N25" s="152"/>
      <c r="O25" s="162"/>
      <c r="P25" s="39"/>
      <c r="Q25" s="46"/>
      <c r="R25" s="3"/>
      <c r="S25" s="3"/>
      <c r="T25" s="3"/>
      <c r="U25" s="3"/>
      <c r="V25" s="3"/>
      <c r="W25" s="11"/>
    </row>
    <row r="26" spans="1:23" ht="18" x14ac:dyDescent="0.25">
      <c r="A26" s="359">
        <v>22</v>
      </c>
      <c r="B26" s="54"/>
      <c r="C26" s="143"/>
      <c r="D26" s="54">
        <f t="shared" si="0"/>
        <v>0</v>
      </c>
      <c r="E26" s="7">
        <f t="shared" si="2"/>
        <v>0</v>
      </c>
      <c r="F26" s="15"/>
      <c r="G26" s="16"/>
      <c r="H26" s="11"/>
      <c r="I26" s="170"/>
      <c r="J26" s="171"/>
      <c r="K26" s="172"/>
      <c r="L26" s="173"/>
      <c r="M26" s="171"/>
      <c r="N26" s="169"/>
      <c r="O26" s="28"/>
      <c r="P26" s="16"/>
      <c r="Q26" s="29"/>
      <c r="R26" s="3"/>
      <c r="S26" s="3"/>
      <c r="T26" s="3"/>
      <c r="U26" s="3"/>
      <c r="V26" s="3"/>
      <c r="W26" s="11"/>
    </row>
    <row r="27" spans="1:23" ht="18" x14ac:dyDescent="0.25">
      <c r="A27" s="359">
        <v>23</v>
      </c>
      <c r="B27" s="221"/>
      <c r="C27" s="221"/>
      <c r="D27" s="215">
        <f t="shared" si="0"/>
        <v>0</v>
      </c>
      <c r="E27" s="7">
        <f t="shared" si="2"/>
        <v>0</v>
      </c>
      <c r="F27" s="15"/>
      <c r="G27" s="16"/>
      <c r="H27" s="11"/>
      <c r="I27" s="28"/>
      <c r="J27" s="16"/>
      <c r="K27" s="29"/>
      <c r="L27" s="173"/>
      <c r="M27" s="171"/>
      <c r="N27" s="41"/>
      <c r="O27" s="28"/>
      <c r="P27" s="171"/>
      <c r="Q27" s="172"/>
      <c r="R27" s="3"/>
      <c r="S27" s="3"/>
      <c r="T27" s="3"/>
      <c r="U27" s="3"/>
      <c r="V27" s="3"/>
      <c r="W27" s="11"/>
    </row>
    <row r="28" spans="1:23" ht="18" x14ac:dyDescent="0.25">
      <c r="A28" s="359">
        <v>24</v>
      </c>
      <c r="B28" s="223"/>
      <c r="C28" s="223"/>
      <c r="D28" s="54">
        <f t="shared" si="0"/>
        <v>0</v>
      </c>
      <c r="E28" s="7">
        <f t="shared" si="2"/>
        <v>0</v>
      </c>
      <c r="F28" s="15"/>
      <c r="G28" s="16"/>
      <c r="H28" s="11"/>
      <c r="I28" s="28"/>
      <c r="J28" s="16"/>
      <c r="K28" s="29"/>
      <c r="L28" s="36"/>
      <c r="M28" s="16"/>
      <c r="N28" s="41"/>
      <c r="O28" s="28"/>
      <c r="P28" s="16"/>
      <c r="Q28" s="29"/>
      <c r="R28" s="3"/>
      <c r="S28" s="3"/>
      <c r="T28" s="3"/>
      <c r="U28" s="3"/>
      <c r="V28" s="3"/>
      <c r="W28" s="11"/>
    </row>
    <row r="29" spans="1:23" ht="18.5" thickBot="1" x14ac:dyDescent="0.3">
      <c r="A29" s="360">
        <v>25</v>
      </c>
      <c r="B29" s="225"/>
      <c r="C29" s="226"/>
      <c r="D29" s="214">
        <f t="shared" si="0"/>
        <v>0</v>
      </c>
      <c r="E29" s="26">
        <f t="shared" si="2"/>
        <v>0</v>
      </c>
      <c r="F29" s="87"/>
      <c r="G29" s="60"/>
      <c r="H29" s="97"/>
      <c r="I29" s="59"/>
      <c r="J29" s="60"/>
      <c r="K29" s="61"/>
      <c r="L29" s="113"/>
      <c r="M29" s="60"/>
      <c r="N29" s="86"/>
      <c r="O29" s="59"/>
      <c r="P29" s="60"/>
      <c r="Q29" s="61"/>
      <c r="R29" s="3"/>
      <c r="S29" s="3"/>
      <c r="T29" s="3"/>
      <c r="U29" s="3"/>
      <c r="V29" s="3"/>
      <c r="W29" s="11"/>
    </row>
    <row r="30" spans="1:23" ht="18" x14ac:dyDescent="0.25">
      <c r="A30" s="295">
        <v>26</v>
      </c>
      <c r="B30" s="220"/>
      <c r="C30" s="153"/>
      <c r="D30" s="213">
        <f t="shared" si="0"/>
        <v>0</v>
      </c>
      <c r="E30" s="37">
        <f t="shared" si="2"/>
        <v>0</v>
      </c>
      <c r="F30" s="38"/>
      <c r="G30" s="39"/>
      <c r="H30" s="32"/>
      <c r="I30" s="162"/>
      <c r="J30" s="163"/>
      <c r="K30" s="164"/>
      <c r="L30" s="137"/>
      <c r="M30" s="39"/>
      <c r="N30" s="152"/>
      <c r="O30" s="162"/>
      <c r="P30" s="39"/>
      <c r="Q30" s="46"/>
      <c r="R30" s="3"/>
      <c r="S30" s="3"/>
      <c r="T30" s="3"/>
      <c r="U30" s="3"/>
      <c r="V30" s="3"/>
      <c r="W30" s="11"/>
    </row>
    <row r="31" spans="1:23" ht="18" x14ac:dyDescent="0.25">
      <c r="A31" s="295">
        <v>27</v>
      </c>
      <c r="B31" s="221"/>
      <c r="C31" s="155"/>
      <c r="D31" s="54">
        <f t="shared" ref="D31:D34" si="3">SUM(F31:W31)</f>
        <v>0</v>
      </c>
      <c r="E31" s="7">
        <f t="shared" ref="E31:E34" si="4">SUM(D30-D31)</f>
        <v>0</v>
      </c>
      <c r="F31" s="15"/>
      <c r="G31" s="16"/>
      <c r="H31" s="11"/>
      <c r="I31" s="28"/>
      <c r="J31" s="16"/>
      <c r="K31" s="29"/>
      <c r="L31" s="173"/>
      <c r="M31" s="171"/>
      <c r="N31" s="169"/>
      <c r="O31" s="28"/>
      <c r="P31" s="16"/>
      <c r="Q31" s="29"/>
      <c r="R31" s="3"/>
      <c r="S31" s="3"/>
      <c r="T31" s="3"/>
      <c r="U31" s="3"/>
      <c r="V31" s="3"/>
      <c r="W31" s="11"/>
    </row>
    <row r="32" spans="1:23" ht="18" x14ac:dyDescent="0.25">
      <c r="A32" s="295">
        <v>28</v>
      </c>
      <c r="B32" s="221"/>
      <c r="C32" s="221"/>
      <c r="D32" s="215">
        <f t="shared" si="3"/>
        <v>0</v>
      </c>
      <c r="E32" s="7">
        <f t="shared" si="4"/>
        <v>0</v>
      </c>
      <c r="F32" s="15"/>
      <c r="G32" s="16"/>
      <c r="H32" s="11"/>
      <c r="I32" s="170"/>
      <c r="J32" s="171"/>
      <c r="K32" s="172"/>
      <c r="L32" s="173"/>
      <c r="M32" s="171"/>
      <c r="N32" s="41"/>
      <c r="O32" s="28"/>
      <c r="P32" s="171"/>
      <c r="Q32" s="172"/>
      <c r="R32" s="3"/>
      <c r="S32" s="3"/>
      <c r="T32" s="3"/>
      <c r="U32" s="3"/>
      <c r="V32" s="3"/>
      <c r="W32" s="11"/>
    </row>
    <row r="33" spans="1:27" ht="18" x14ac:dyDescent="0.25">
      <c r="A33" s="295">
        <v>29</v>
      </c>
      <c r="B33" s="223"/>
      <c r="C33" s="223"/>
      <c r="D33" s="54">
        <f t="shared" si="3"/>
        <v>0</v>
      </c>
      <c r="E33" s="7">
        <f t="shared" si="4"/>
        <v>0</v>
      </c>
      <c r="F33" s="15"/>
      <c r="G33" s="16"/>
      <c r="H33" s="11"/>
      <c r="I33" s="28"/>
      <c r="J33" s="16"/>
      <c r="K33" s="29"/>
      <c r="L33" s="36"/>
      <c r="M33" s="16"/>
      <c r="N33" s="41"/>
      <c r="O33" s="28"/>
      <c r="P33" s="16"/>
      <c r="Q33" s="29"/>
      <c r="R33" s="3"/>
      <c r="S33" s="3"/>
      <c r="T33" s="3"/>
      <c r="U33" s="3"/>
      <c r="V33" s="3"/>
      <c r="W33" s="11"/>
    </row>
    <row r="34" spans="1:27" ht="18.5" thickBot="1" x14ac:dyDescent="0.3">
      <c r="A34" s="295">
        <v>30</v>
      </c>
      <c r="B34" s="225"/>
      <c r="C34" s="226"/>
      <c r="D34" s="214">
        <f t="shared" si="3"/>
        <v>0</v>
      </c>
      <c r="E34" s="26">
        <f t="shared" si="4"/>
        <v>0</v>
      </c>
      <c r="F34" s="87"/>
      <c r="G34" s="60"/>
      <c r="H34" s="97"/>
      <c r="I34" s="59"/>
      <c r="J34" s="60"/>
      <c r="K34" s="61"/>
      <c r="L34" s="113"/>
      <c r="M34" s="60"/>
      <c r="N34" s="86"/>
      <c r="O34" s="59"/>
      <c r="P34" s="60"/>
      <c r="Q34" s="61"/>
      <c r="R34" s="3"/>
      <c r="S34" s="3"/>
      <c r="T34" s="3"/>
      <c r="U34" s="3"/>
      <c r="V34" s="3"/>
      <c r="W34" s="11"/>
    </row>
    <row r="35" spans="1:27" ht="13" thickBot="1" x14ac:dyDescent="0.3">
      <c r="A35" s="413" t="s">
        <v>53</v>
      </c>
      <c r="B35" s="414"/>
      <c r="C35" s="414"/>
      <c r="D35" s="84">
        <f>SUM(F35:W35)</f>
        <v>213</v>
      </c>
      <c r="E35" s="80"/>
      <c r="F35" s="227">
        <v>3</v>
      </c>
      <c r="G35" s="228">
        <v>3</v>
      </c>
      <c r="H35" s="229">
        <v>6</v>
      </c>
      <c r="I35" s="227">
        <v>55</v>
      </c>
      <c r="J35" s="228">
        <v>55</v>
      </c>
      <c r="K35" s="229">
        <v>91</v>
      </c>
      <c r="L35" s="227"/>
      <c r="M35" s="228"/>
      <c r="N35" s="229"/>
      <c r="O35" s="227"/>
      <c r="P35" s="228"/>
      <c r="Q35" s="229"/>
      <c r="Z35"/>
      <c r="AA35"/>
    </row>
    <row r="36" spans="1:27" ht="12" customHeight="1" x14ac:dyDescent="0.25">
      <c r="A36" s="80"/>
      <c r="B36" s="80"/>
      <c r="C36" s="80"/>
      <c r="D36" s="80"/>
      <c r="E36" s="80"/>
      <c r="F36" s="80">
        <f>SUM(F5:F35)-221</f>
        <v>-25</v>
      </c>
      <c r="G36" s="80">
        <f t="shared" ref="G36:Q36" si="5">SUM(G5:G35)-221</f>
        <v>-33</v>
      </c>
      <c r="H36" s="80">
        <f t="shared" si="5"/>
        <v>-30</v>
      </c>
      <c r="I36" s="80">
        <f>SUM(I5:I35)-221</f>
        <v>-11</v>
      </c>
      <c r="J36" s="80">
        <f>SUM(J5:J35)-221</f>
        <v>-11</v>
      </c>
      <c r="K36" s="80">
        <f>SUM(K5:K35)-221</f>
        <v>25</v>
      </c>
      <c r="L36" s="80">
        <f t="shared" si="5"/>
        <v>-221</v>
      </c>
      <c r="M36" s="80">
        <f t="shared" si="5"/>
        <v>-221</v>
      </c>
      <c r="N36" s="80">
        <f t="shared" si="5"/>
        <v>-221</v>
      </c>
      <c r="O36" s="80">
        <f t="shared" si="5"/>
        <v>-221</v>
      </c>
      <c r="P36" s="80">
        <f t="shared" si="5"/>
        <v>-221</v>
      </c>
      <c r="Q36" s="80">
        <f t="shared" si="5"/>
        <v>-221</v>
      </c>
      <c r="Z36"/>
      <c r="AA36"/>
    </row>
  </sheetData>
  <sortState xmlns:xlrd2="http://schemas.microsoft.com/office/spreadsheetml/2017/richdata2" ref="B6:K18">
    <sortCondition descending="1" ref="D6:D18"/>
  </sortState>
  <mergeCells count="18">
    <mergeCell ref="R3:T3"/>
    <mergeCell ref="O1:Q1"/>
    <mergeCell ref="U3:W3"/>
    <mergeCell ref="O3:Q3"/>
    <mergeCell ref="O2:Q2"/>
    <mergeCell ref="A35:C35"/>
    <mergeCell ref="A3:C3"/>
    <mergeCell ref="F3:H3"/>
    <mergeCell ref="I3:K3"/>
    <mergeCell ref="L3:N3"/>
    <mergeCell ref="D2:E3"/>
    <mergeCell ref="F2:H2"/>
    <mergeCell ref="I2:K2"/>
    <mergeCell ref="L2:N2"/>
    <mergeCell ref="A1:C2"/>
    <mergeCell ref="F1:H1"/>
    <mergeCell ref="I1:K1"/>
    <mergeCell ref="L1:N1"/>
  </mergeCells>
  <phoneticPr fontId="0" type="noConversion"/>
  <conditionalFormatting sqref="B3:B1048576">
    <cfRule type="duplicateValues" dxfId="24" priority="5"/>
  </conditionalFormatting>
  <conditionalFormatting sqref="B23">
    <cfRule type="duplicateValues" dxfId="23" priority="7"/>
  </conditionalFormatting>
  <conditionalFormatting sqref="B24">
    <cfRule type="duplicateValues" dxfId="22" priority="6"/>
  </conditionalFormatting>
  <conditionalFormatting sqref="B28">
    <cfRule type="duplicateValues" dxfId="21" priority="4"/>
  </conditionalFormatting>
  <conditionalFormatting sqref="B33">
    <cfRule type="duplicateValues" dxfId="20" priority="8"/>
  </conditionalFormatting>
  <conditionalFormatting sqref="B34 B5:B22 B29:B32 B25:B27">
    <cfRule type="duplicateValues" dxfId="19" priority="9"/>
  </conditionalFormatting>
  <conditionalFormatting sqref="F36:Q36">
    <cfRule type="cellIs" dxfId="18" priority="1" operator="equal">
      <formula>-221</formula>
    </cfRule>
    <cfRule type="cellIs" dxfId="17" priority="3" operator="equal">
      <formula>0</formula>
    </cfRule>
  </conditionalFormatting>
  <conditionalFormatting sqref="F5:W34">
    <cfRule type="cellIs" dxfId="16" priority="10" operator="equal">
      <formula>20</formula>
    </cfRule>
    <cfRule type="cellIs" dxfId="15" priority="11" operator="equal">
      <formula>22</formula>
    </cfRule>
    <cfRule type="cellIs" dxfId="14" priority="12" operator="equal">
      <formula>25</formula>
    </cfRule>
  </conditionalFormatting>
  <conditionalFormatting sqref="AA28">
    <cfRule type="cellIs" dxfId="13" priority="2" operator="equal">
      <formula>-221</formula>
    </cfRule>
  </conditionalFormatting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36"/>
  <sheetViews>
    <sheetView showGridLines="0" zoomScaleNormal="100" workbookViewId="0">
      <selection sqref="A1:C2"/>
    </sheetView>
  </sheetViews>
  <sheetFormatPr defaultRowHeight="12.5" x14ac:dyDescent="0.25"/>
  <cols>
    <col min="1" max="1" width="5.7265625" customWidth="1"/>
    <col min="2" max="2" width="7.7265625" style="2" customWidth="1"/>
    <col min="3" max="3" width="25" style="2" bestFit="1" customWidth="1"/>
    <col min="4" max="4" width="7.7265625" customWidth="1"/>
    <col min="5" max="5" width="4.7265625" customWidth="1"/>
    <col min="6" max="7" width="5.7265625" style="2" customWidth="1"/>
    <col min="8" max="17" width="5.7265625" customWidth="1"/>
    <col min="18" max="23" width="7" hidden="1" customWidth="1"/>
    <col min="26" max="26" width="23.7265625" style="2" bestFit="1" customWidth="1"/>
    <col min="27" max="27" width="21.7265625" bestFit="1" customWidth="1"/>
    <col min="28" max="28" width="7.453125" style="2" customWidth="1"/>
    <col min="29" max="29" width="4.54296875" style="2" customWidth="1"/>
    <col min="30" max="30" width="4.7265625" style="2" customWidth="1"/>
  </cols>
  <sheetData>
    <row r="1" spans="1:30" ht="21" customHeight="1" thickBot="1" x14ac:dyDescent="0.3">
      <c r="A1" s="567" t="str">
        <f>+'Top 10 Summary'!C2</f>
        <v>Pavers Cave MRA Ulster Championship</v>
      </c>
      <c r="B1" s="567"/>
      <c r="C1" s="567"/>
      <c r="D1" s="279"/>
      <c r="E1" s="280"/>
      <c r="F1" s="409" t="s">
        <v>164</v>
      </c>
      <c r="G1" s="410"/>
      <c r="H1" s="411"/>
      <c r="I1" s="410" t="s">
        <v>107</v>
      </c>
      <c r="J1" s="410"/>
      <c r="K1" s="410"/>
      <c r="L1" s="412"/>
      <c r="M1" s="412"/>
      <c r="N1" s="412"/>
      <c r="O1" s="410"/>
      <c r="P1" s="410"/>
      <c r="Q1" s="411"/>
      <c r="R1" s="1"/>
      <c r="S1" s="1"/>
      <c r="T1" s="1"/>
      <c r="U1" s="1"/>
      <c r="V1" s="1"/>
      <c r="W1" s="1"/>
      <c r="Z1"/>
      <c r="AB1"/>
      <c r="AC1"/>
      <c r="AD1"/>
    </row>
    <row r="2" spans="1:30" ht="18" customHeight="1" thickBot="1" x14ac:dyDescent="0.3">
      <c r="A2" s="567"/>
      <c r="B2" s="567"/>
      <c r="C2" s="567"/>
      <c r="D2" s="402" t="s">
        <v>70</v>
      </c>
      <c r="E2" s="403"/>
      <c r="F2" s="395" t="s">
        <v>165</v>
      </c>
      <c r="G2" s="396"/>
      <c r="H2" s="397"/>
      <c r="I2" s="398" t="s">
        <v>166</v>
      </c>
      <c r="J2" s="398"/>
      <c r="K2" s="398"/>
      <c r="L2" s="399"/>
      <c r="M2" s="399"/>
      <c r="N2" s="399"/>
      <c r="O2" s="399"/>
      <c r="P2" s="399"/>
      <c r="Q2" s="400"/>
      <c r="R2" s="1"/>
      <c r="S2" s="1"/>
      <c r="T2" s="1"/>
      <c r="U2" s="1"/>
      <c r="V2" s="1"/>
      <c r="W2" s="1"/>
      <c r="Z2"/>
      <c r="AB2"/>
      <c r="AC2"/>
      <c r="AD2"/>
    </row>
    <row r="3" spans="1:30" ht="18" customHeight="1" thickBot="1" x14ac:dyDescent="0.3">
      <c r="A3" s="401" t="str">
        <f>+'Top 10 Summary'!F26</f>
        <v>Cadet 65cc</v>
      </c>
      <c r="B3" s="401"/>
      <c r="C3" s="401"/>
      <c r="D3" s="404"/>
      <c r="E3" s="405"/>
      <c r="F3" s="406">
        <v>45731</v>
      </c>
      <c r="G3" s="407"/>
      <c r="H3" s="408"/>
      <c r="I3" s="393">
        <v>45739</v>
      </c>
      <c r="J3" s="394"/>
      <c r="K3" s="394"/>
      <c r="L3" s="394"/>
      <c r="M3" s="394"/>
      <c r="N3" s="394"/>
      <c r="O3" s="394"/>
      <c r="P3" s="394"/>
      <c r="Q3" s="394"/>
      <c r="R3" s="390"/>
      <c r="S3" s="390"/>
      <c r="T3" s="391"/>
      <c r="U3" s="390"/>
      <c r="V3" s="390"/>
      <c r="W3" s="392"/>
      <c r="Z3"/>
      <c r="AB3"/>
      <c r="AC3"/>
      <c r="AD3"/>
    </row>
    <row r="4" spans="1:30" ht="18" customHeight="1" thickBot="1" x14ac:dyDescent="0.3">
      <c r="A4" s="281"/>
      <c r="B4" s="282" t="s">
        <v>4</v>
      </c>
      <c r="C4" s="283" t="s">
        <v>0</v>
      </c>
      <c r="D4" s="284" t="s">
        <v>1</v>
      </c>
      <c r="E4" s="285" t="s">
        <v>5</v>
      </c>
      <c r="F4" s="288" t="s">
        <v>2</v>
      </c>
      <c r="G4" s="289" t="s">
        <v>3</v>
      </c>
      <c r="H4" s="290" t="s">
        <v>11</v>
      </c>
      <c r="I4" s="288" t="s">
        <v>2</v>
      </c>
      <c r="J4" s="289" t="s">
        <v>3</v>
      </c>
      <c r="K4" s="290" t="s">
        <v>11</v>
      </c>
      <c r="L4" s="289" t="s">
        <v>2</v>
      </c>
      <c r="M4" s="289" t="s">
        <v>3</v>
      </c>
      <c r="N4" s="291" t="s">
        <v>11</v>
      </c>
      <c r="O4" s="288" t="s">
        <v>2</v>
      </c>
      <c r="P4" s="289" t="s">
        <v>3</v>
      </c>
      <c r="Q4" s="291" t="s">
        <v>11</v>
      </c>
      <c r="R4" s="18" t="s">
        <v>2</v>
      </c>
      <c r="S4" s="19" t="s">
        <v>3</v>
      </c>
      <c r="T4" s="20" t="s">
        <v>11</v>
      </c>
      <c r="U4" s="18" t="s">
        <v>2</v>
      </c>
      <c r="V4" s="19" t="s">
        <v>3</v>
      </c>
      <c r="W4" s="27" t="s">
        <v>11</v>
      </c>
      <c r="Z4"/>
      <c r="AB4"/>
      <c r="AC4"/>
      <c r="AD4"/>
    </row>
    <row r="5" spans="1:30" ht="17.149999999999999" customHeight="1" x14ac:dyDescent="0.3">
      <c r="A5" s="292">
        <v>1</v>
      </c>
      <c r="B5" s="220">
        <v>5</v>
      </c>
      <c r="C5" s="220" t="s">
        <v>13</v>
      </c>
      <c r="D5" s="230">
        <f>SUM(F5:W5)</f>
        <v>123</v>
      </c>
      <c r="E5" s="75">
        <v>0</v>
      </c>
      <c r="F5" s="483">
        <v>16</v>
      </c>
      <c r="G5" s="484">
        <v>20</v>
      </c>
      <c r="H5" s="533">
        <v>22</v>
      </c>
      <c r="I5" s="463">
        <v>20</v>
      </c>
      <c r="J5" s="465">
        <v>20</v>
      </c>
      <c r="K5" s="466">
        <v>25</v>
      </c>
      <c r="L5" s="76"/>
      <c r="M5" s="68"/>
      <c r="N5" s="69"/>
      <c r="O5" s="67"/>
      <c r="P5" s="68"/>
      <c r="Q5" s="69"/>
      <c r="R5" s="62"/>
      <c r="S5" s="35"/>
      <c r="T5" s="35"/>
      <c r="U5" s="35"/>
      <c r="V5" s="35"/>
      <c r="W5" s="53"/>
      <c r="Z5"/>
      <c r="AB5"/>
      <c r="AC5"/>
    </row>
    <row r="6" spans="1:30" ht="17.149999999999999" customHeight="1" x14ac:dyDescent="0.3">
      <c r="A6" s="293">
        <v>2</v>
      </c>
      <c r="B6" s="221">
        <v>37</v>
      </c>
      <c r="C6" s="221" t="s">
        <v>83</v>
      </c>
      <c r="D6" s="54">
        <f>SUM(F6:W6)</f>
        <v>118</v>
      </c>
      <c r="E6" s="13">
        <f>SUM(D5-D6)</f>
        <v>5</v>
      </c>
      <c r="F6" s="427">
        <v>18</v>
      </c>
      <c r="G6" s="422">
        <v>16</v>
      </c>
      <c r="H6" s="211">
        <v>15</v>
      </c>
      <c r="I6" s="467">
        <v>25</v>
      </c>
      <c r="J6" s="469">
        <v>22</v>
      </c>
      <c r="K6" s="470">
        <v>22</v>
      </c>
      <c r="L6" s="78"/>
      <c r="M6" s="56"/>
      <c r="N6" s="70"/>
      <c r="O6" s="55"/>
      <c r="P6" s="56"/>
      <c r="Q6" s="70"/>
      <c r="R6" s="10"/>
      <c r="S6" s="6"/>
      <c r="T6" s="6"/>
      <c r="U6" s="6"/>
      <c r="V6" s="6"/>
      <c r="W6" s="21"/>
      <c r="Z6"/>
      <c r="AB6"/>
      <c r="AC6"/>
    </row>
    <row r="7" spans="1:30" ht="17.149999999999999" customHeight="1" thickBot="1" x14ac:dyDescent="0.35">
      <c r="A7" s="293">
        <v>3</v>
      </c>
      <c r="B7" s="221">
        <v>10</v>
      </c>
      <c r="C7" s="221" t="s">
        <v>78</v>
      </c>
      <c r="D7" s="54">
        <f>SUM(F7:W7)</f>
        <v>115</v>
      </c>
      <c r="E7" s="13">
        <f>SUM(D6-D7)</f>
        <v>3</v>
      </c>
      <c r="F7" s="427">
        <v>20</v>
      </c>
      <c r="G7" s="422">
        <v>18</v>
      </c>
      <c r="H7" s="211">
        <v>18</v>
      </c>
      <c r="I7" s="467">
        <v>16</v>
      </c>
      <c r="J7" s="469">
        <v>25</v>
      </c>
      <c r="K7" s="470">
        <v>18</v>
      </c>
      <c r="L7" s="78"/>
      <c r="M7" s="56"/>
      <c r="N7" s="70"/>
      <c r="O7" s="55"/>
      <c r="P7" s="56"/>
      <c r="Q7" s="70"/>
      <c r="R7" s="10"/>
      <c r="S7" s="6"/>
      <c r="T7" s="6"/>
      <c r="U7" s="6"/>
      <c r="V7" s="6"/>
      <c r="W7" s="21"/>
      <c r="Z7"/>
      <c r="AB7"/>
      <c r="AC7"/>
    </row>
    <row r="8" spans="1:30" ht="18" x14ac:dyDescent="0.3">
      <c r="A8" s="293">
        <v>4</v>
      </c>
      <c r="B8" s="221">
        <v>7</v>
      </c>
      <c r="C8" s="221" t="s">
        <v>112</v>
      </c>
      <c r="D8" s="54">
        <f>SUM(F8:W8)</f>
        <v>100</v>
      </c>
      <c r="E8" s="75">
        <v>1</v>
      </c>
      <c r="F8" s="427">
        <v>15</v>
      </c>
      <c r="G8" s="422">
        <v>12</v>
      </c>
      <c r="H8" s="211">
        <v>13</v>
      </c>
      <c r="I8" s="467">
        <v>22</v>
      </c>
      <c r="J8" s="469">
        <v>18</v>
      </c>
      <c r="K8" s="470">
        <v>20</v>
      </c>
      <c r="L8" s="78"/>
      <c r="M8" s="56"/>
      <c r="N8" s="70"/>
      <c r="O8" s="55"/>
      <c r="P8" s="56"/>
      <c r="Q8" s="70"/>
      <c r="R8" s="10"/>
      <c r="S8" s="6"/>
      <c r="T8" s="6"/>
      <c r="U8" s="6"/>
      <c r="V8" s="6"/>
      <c r="W8" s="21"/>
      <c r="Z8"/>
      <c r="AB8"/>
      <c r="AC8"/>
    </row>
    <row r="9" spans="1:30" ht="18.5" thickBot="1" x14ac:dyDescent="0.35">
      <c r="A9" s="294">
        <v>5</v>
      </c>
      <c r="B9" s="222">
        <v>55</v>
      </c>
      <c r="C9" s="222" t="s">
        <v>82</v>
      </c>
      <c r="D9" s="214">
        <f>SUM(F9:W9)</f>
        <v>92</v>
      </c>
      <c r="E9" s="13">
        <f t="shared" ref="E9:E10" si="0">SUM(D8-D9)</f>
        <v>8</v>
      </c>
      <c r="F9" s="460">
        <v>13</v>
      </c>
      <c r="G9" s="461">
        <v>13</v>
      </c>
      <c r="H9" s="344">
        <v>16</v>
      </c>
      <c r="I9" s="471">
        <v>18</v>
      </c>
      <c r="J9" s="473">
        <v>16</v>
      </c>
      <c r="K9" s="474">
        <v>16</v>
      </c>
      <c r="L9" s="534"/>
      <c r="M9" s="99"/>
      <c r="N9" s="100"/>
      <c r="O9" s="98"/>
      <c r="P9" s="99"/>
      <c r="Q9" s="100"/>
      <c r="R9" s="22"/>
      <c r="S9" s="23"/>
      <c r="T9" s="23"/>
      <c r="U9" s="23"/>
      <c r="V9" s="23"/>
      <c r="W9" s="24"/>
      <c r="Z9"/>
      <c r="AB9"/>
      <c r="AC9"/>
    </row>
    <row r="10" spans="1:30" ht="18" customHeight="1" thickBot="1" x14ac:dyDescent="0.3">
      <c r="A10" s="292">
        <v>6</v>
      </c>
      <c r="B10" s="220">
        <v>660</v>
      </c>
      <c r="C10" s="220" t="s">
        <v>109</v>
      </c>
      <c r="D10" s="213">
        <f>SUM(F10:W10)</f>
        <v>75</v>
      </c>
      <c r="E10" s="13">
        <f t="shared" si="0"/>
        <v>17</v>
      </c>
      <c r="F10" s="485">
        <v>25</v>
      </c>
      <c r="G10" s="486">
        <v>25</v>
      </c>
      <c r="H10" s="535">
        <v>25</v>
      </c>
      <c r="I10" s="485"/>
      <c r="J10" s="486"/>
      <c r="K10" s="487"/>
      <c r="L10" s="76"/>
      <c r="M10" s="68"/>
      <c r="N10" s="69"/>
      <c r="O10" s="67"/>
      <c r="P10" s="68"/>
      <c r="Q10" s="69"/>
      <c r="R10" s="62"/>
      <c r="S10" s="35"/>
      <c r="T10" s="35"/>
      <c r="U10" s="35"/>
      <c r="V10" s="35"/>
      <c r="W10" s="53"/>
      <c r="Z10"/>
      <c r="AB10"/>
      <c r="AC10"/>
    </row>
    <row r="11" spans="1:30" ht="18" customHeight="1" x14ac:dyDescent="0.3">
      <c r="A11" s="293">
        <v>7</v>
      </c>
      <c r="B11" s="221">
        <v>202</v>
      </c>
      <c r="C11" s="221" t="s">
        <v>113</v>
      </c>
      <c r="D11" s="54">
        <f>SUM(F11:W11)</f>
        <v>71</v>
      </c>
      <c r="E11" s="75">
        <v>2</v>
      </c>
      <c r="F11" s="427">
        <v>14</v>
      </c>
      <c r="G11" s="422" t="s">
        <v>6</v>
      </c>
      <c r="H11" s="211">
        <v>12</v>
      </c>
      <c r="I11" s="467">
        <v>15</v>
      </c>
      <c r="J11" s="469">
        <v>15</v>
      </c>
      <c r="K11" s="470">
        <v>15</v>
      </c>
      <c r="L11" s="78"/>
      <c r="M11" s="56"/>
      <c r="N11" s="70"/>
      <c r="O11" s="55"/>
      <c r="P11" s="56"/>
      <c r="Q11" s="70"/>
      <c r="R11" s="10"/>
      <c r="S11" s="6"/>
      <c r="T11" s="6"/>
      <c r="U11" s="6"/>
      <c r="V11" s="6"/>
      <c r="W11" s="21"/>
      <c r="Z11"/>
      <c r="AB11"/>
      <c r="AC11"/>
    </row>
    <row r="12" spans="1:30" ht="18" customHeight="1" x14ac:dyDescent="0.25">
      <c r="A12" s="293">
        <v>8</v>
      </c>
      <c r="B12" s="221">
        <v>17</v>
      </c>
      <c r="C12" s="221" t="s">
        <v>110</v>
      </c>
      <c r="D12" s="54">
        <f>SUM(F12:W12)</f>
        <v>64</v>
      </c>
      <c r="E12" s="13">
        <f t="shared" ref="E12:E13" si="1">SUM(D11-D12)</f>
        <v>7</v>
      </c>
      <c r="F12" s="427">
        <v>22</v>
      </c>
      <c r="G12" s="422">
        <v>22</v>
      </c>
      <c r="H12" s="211">
        <v>20</v>
      </c>
      <c r="I12" s="507"/>
      <c r="J12" s="505"/>
      <c r="K12" s="508"/>
      <c r="L12" s="78"/>
      <c r="M12" s="56"/>
      <c r="N12" s="70"/>
      <c r="O12" s="55"/>
      <c r="P12" s="56"/>
      <c r="Q12" s="70"/>
      <c r="R12" s="10"/>
      <c r="S12" s="6"/>
      <c r="T12" s="6"/>
      <c r="U12" s="6"/>
      <c r="V12" s="6"/>
      <c r="W12" s="21"/>
      <c r="Z12"/>
      <c r="AB12"/>
      <c r="AC12"/>
    </row>
    <row r="13" spans="1:30" ht="18.5" thickBot="1" x14ac:dyDescent="0.35">
      <c r="A13" s="293">
        <v>9</v>
      </c>
      <c r="B13" s="221">
        <v>77</v>
      </c>
      <c r="C13" s="221" t="s">
        <v>15</v>
      </c>
      <c r="D13" s="54">
        <f>SUM(F13:W13)</f>
        <v>42</v>
      </c>
      <c r="E13" s="13">
        <f t="shared" si="1"/>
        <v>22</v>
      </c>
      <c r="F13" s="28"/>
      <c r="G13" s="16"/>
      <c r="H13" s="41"/>
      <c r="I13" s="467">
        <v>14</v>
      </c>
      <c r="J13" s="469">
        <v>14</v>
      </c>
      <c r="K13" s="470">
        <v>14</v>
      </c>
      <c r="L13" s="78"/>
      <c r="M13" s="56"/>
      <c r="N13" s="70"/>
      <c r="O13" s="55"/>
      <c r="P13" s="56"/>
      <c r="Q13" s="70"/>
      <c r="R13" s="10"/>
      <c r="S13" s="6"/>
      <c r="T13" s="6"/>
      <c r="U13" s="6"/>
      <c r="V13" s="6"/>
      <c r="W13" s="21"/>
      <c r="Z13"/>
      <c r="AB13"/>
      <c r="AC13"/>
    </row>
    <row r="14" spans="1:30" ht="18.5" thickBot="1" x14ac:dyDescent="0.3">
      <c r="A14" s="294">
        <v>10</v>
      </c>
      <c r="B14" s="222">
        <v>811</v>
      </c>
      <c r="C14" s="222" t="s">
        <v>111</v>
      </c>
      <c r="D14" s="214">
        <f>SUM(F14:W14)</f>
        <v>41</v>
      </c>
      <c r="E14" s="75">
        <v>3</v>
      </c>
      <c r="F14" s="460">
        <v>12</v>
      </c>
      <c r="G14" s="461">
        <v>15</v>
      </c>
      <c r="H14" s="344">
        <v>14</v>
      </c>
      <c r="I14" s="488"/>
      <c r="J14" s="489"/>
      <c r="K14" s="490"/>
      <c r="L14" s="534"/>
      <c r="M14" s="99"/>
      <c r="N14" s="100"/>
      <c r="O14" s="98"/>
      <c r="P14" s="99"/>
      <c r="Q14" s="100"/>
      <c r="R14" s="22"/>
      <c r="S14" s="23"/>
      <c r="T14" s="23"/>
      <c r="U14" s="23"/>
      <c r="V14" s="23"/>
      <c r="W14" s="24"/>
      <c r="Z14"/>
      <c r="AB14"/>
      <c r="AC14"/>
    </row>
    <row r="15" spans="1:30" ht="18" x14ac:dyDescent="0.3">
      <c r="A15" s="292">
        <v>11</v>
      </c>
      <c r="B15" s="220">
        <v>21</v>
      </c>
      <c r="C15" s="220" t="s">
        <v>12</v>
      </c>
      <c r="D15" s="213">
        <f>SUM(F15:W15)</f>
        <v>26</v>
      </c>
      <c r="E15" s="13">
        <f t="shared" ref="E15:E16" si="2">SUM(D14-D15)</f>
        <v>15</v>
      </c>
      <c r="F15" s="45"/>
      <c r="G15" s="39"/>
      <c r="H15" s="152"/>
      <c r="I15" s="463">
        <v>13</v>
      </c>
      <c r="J15" s="465">
        <v>13</v>
      </c>
      <c r="K15" s="466" t="s">
        <v>6</v>
      </c>
      <c r="L15" s="76"/>
      <c r="M15" s="68"/>
      <c r="N15" s="69"/>
      <c r="O15" s="67"/>
      <c r="P15" s="68"/>
      <c r="Q15" s="69"/>
      <c r="R15" s="62"/>
      <c r="S15" s="35"/>
      <c r="T15" s="35"/>
      <c r="U15" s="35"/>
      <c r="V15" s="35"/>
      <c r="W15" s="53"/>
      <c r="Z15"/>
      <c r="AB15"/>
      <c r="AC15"/>
    </row>
    <row r="16" spans="1:30" ht="18" customHeight="1" x14ac:dyDescent="0.25">
      <c r="A16" s="293">
        <v>12</v>
      </c>
      <c r="B16" s="221">
        <v>333</v>
      </c>
      <c r="C16" s="221" t="s">
        <v>80</v>
      </c>
      <c r="D16" s="54">
        <f>SUM(F16:W16)</f>
        <v>25</v>
      </c>
      <c r="E16" s="13">
        <f t="shared" si="2"/>
        <v>1</v>
      </c>
      <c r="F16" s="507">
        <v>11</v>
      </c>
      <c r="G16" s="505">
        <v>14</v>
      </c>
      <c r="H16" s="532" t="s">
        <v>6</v>
      </c>
      <c r="I16" s="507"/>
      <c r="J16" s="505"/>
      <c r="K16" s="508"/>
      <c r="L16" s="36"/>
      <c r="M16" s="16"/>
      <c r="N16" s="29"/>
      <c r="O16" s="55"/>
      <c r="P16" s="56"/>
      <c r="Q16" s="70"/>
      <c r="R16" s="10"/>
      <c r="S16" s="6"/>
      <c r="T16" s="6"/>
      <c r="U16" s="6"/>
      <c r="V16" s="6"/>
      <c r="W16" s="21"/>
      <c r="Z16"/>
      <c r="AB16"/>
      <c r="AC16"/>
    </row>
    <row r="17" spans="1:29" ht="18" x14ac:dyDescent="0.25">
      <c r="A17" s="293">
        <v>13</v>
      </c>
      <c r="B17" s="221"/>
      <c r="C17" s="221"/>
      <c r="D17" s="54">
        <f t="shared" ref="D5:D29" si="3">SUM(F17:W17)</f>
        <v>0</v>
      </c>
      <c r="E17" s="13">
        <f t="shared" ref="E6:E34" si="4">SUM(D16-D17)</f>
        <v>25</v>
      </c>
      <c r="F17" s="55"/>
      <c r="G17" s="56"/>
      <c r="H17" s="79"/>
      <c r="I17" s="507"/>
      <c r="J17" s="505"/>
      <c r="K17" s="508"/>
      <c r="L17" s="78"/>
      <c r="M17" s="56"/>
      <c r="N17" s="70"/>
      <c r="O17" s="55"/>
      <c r="P17" s="56"/>
      <c r="Q17" s="70"/>
      <c r="R17" s="36"/>
      <c r="S17" s="16"/>
      <c r="T17" s="16"/>
      <c r="U17" s="16"/>
      <c r="V17" s="16"/>
      <c r="W17" s="29"/>
      <c r="Z17"/>
      <c r="AB17"/>
      <c r="AC17"/>
    </row>
    <row r="18" spans="1:29" ht="18" x14ac:dyDescent="0.25">
      <c r="A18" s="293">
        <v>14</v>
      </c>
      <c r="B18" s="221"/>
      <c r="C18" s="221"/>
      <c r="D18" s="54">
        <f t="shared" si="3"/>
        <v>0</v>
      </c>
      <c r="E18" s="13">
        <f t="shared" si="4"/>
        <v>0</v>
      </c>
      <c r="F18" s="28"/>
      <c r="G18" s="16"/>
      <c r="H18" s="41"/>
      <c r="I18" s="55"/>
      <c r="J18" s="56"/>
      <c r="K18" s="70"/>
      <c r="L18" s="78"/>
      <c r="M18" s="56"/>
      <c r="N18" s="70"/>
      <c r="O18" s="55"/>
      <c r="P18" s="56"/>
      <c r="Q18" s="70"/>
      <c r="R18" s="10"/>
      <c r="S18" s="6"/>
      <c r="T18" s="6"/>
      <c r="U18" s="6"/>
      <c r="V18" s="6"/>
      <c r="W18" s="21"/>
      <c r="Z18"/>
      <c r="AB18"/>
      <c r="AC18"/>
    </row>
    <row r="19" spans="1:29" ht="18.5" thickBot="1" x14ac:dyDescent="0.3">
      <c r="A19" s="320">
        <v>15</v>
      </c>
      <c r="B19" s="218"/>
      <c r="C19" s="231"/>
      <c r="D19" s="218">
        <f t="shared" si="3"/>
        <v>0</v>
      </c>
      <c r="E19" s="135">
        <f t="shared" si="4"/>
        <v>0</v>
      </c>
      <c r="F19" s="83"/>
      <c r="G19" s="47"/>
      <c r="H19" s="48"/>
      <c r="I19" s="59"/>
      <c r="J19" s="60"/>
      <c r="K19" s="61"/>
      <c r="L19" s="536"/>
      <c r="M19" s="104"/>
      <c r="N19" s="131"/>
      <c r="O19" s="136"/>
      <c r="P19" s="104"/>
      <c r="Q19" s="131"/>
      <c r="R19" s="36"/>
      <c r="S19" s="16"/>
      <c r="T19" s="16"/>
      <c r="U19" s="16"/>
      <c r="V19" s="16"/>
      <c r="W19" s="29"/>
      <c r="Z19"/>
      <c r="AB19"/>
      <c r="AC19"/>
    </row>
    <row r="20" spans="1:29" ht="18" x14ac:dyDescent="0.25">
      <c r="A20" s="319">
        <v>16</v>
      </c>
      <c r="B20" s="220"/>
      <c r="C20" s="220"/>
      <c r="D20" s="213">
        <f t="shared" si="3"/>
        <v>0</v>
      </c>
      <c r="E20" s="33">
        <f t="shared" si="4"/>
        <v>0</v>
      </c>
      <c r="F20" s="45"/>
      <c r="G20" s="39"/>
      <c r="H20" s="46"/>
      <c r="I20" s="355"/>
      <c r="J20" s="356"/>
      <c r="K20" s="537"/>
      <c r="L20" s="67"/>
      <c r="M20" s="68"/>
      <c r="N20" s="69"/>
      <c r="O20" s="67"/>
      <c r="P20" s="68"/>
      <c r="Q20" s="69"/>
      <c r="R20" s="89"/>
      <c r="S20" s="47"/>
      <c r="T20" s="47"/>
      <c r="U20" s="47"/>
      <c r="V20" s="47"/>
      <c r="W20" s="49"/>
      <c r="Z20"/>
      <c r="AB20"/>
      <c r="AC20"/>
    </row>
    <row r="21" spans="1:29" ht="18" x14ac:dyDescent="0.25">
      <c r="A21" s="361">
        <v>17</v>
      </c>
      <c r="B21" s="223"/>
      <c r="C21" s="223"/>
      <c r="D21" s="54">
        <f t="shared" si="3"/>
        <v>0</v>
      </c>
      <c r="E21" s="13">
        <f t="shared" si="4"/>
        <v>0</v>
      </c>
      <c r="F21" s="58"/>
      <c r="G21" s="17"/>
      <c r="H21" s="72"/>
      <c r="I21" s="58"/>
      <c r="J21" s="17"/>
      <c r="K21" s="101"/>
      <c r="L21" s="58"/>
      <c r="M21" s="17"/>
      <c r="N21" s="72"/>
      <c r="O21" s="58"/>
      <c r="P21" s="17"/>
      <c r="Q21" s="72"/>
      <c r="R21" s="89"/>
      <c r="S21" s="47"/>
      <c r="T21" s="47"/>
      <c r="U21" s="47"/>
      <c r="V21" s="47"/>
      <c r="W21" s="49"/>
      <c r="Z21"/>
      <c r="AB21"/>
      <c r="AC21"/>
    </row>
    <row r="22" spans="1:29" ht="18" x14ac:dyDescent="0.25">
      <c r="A22" s="293">
        <v>18</v>
      </c>
      <c r="B22" s="54"/>
      <c r="C22" s="54"/>
      <c r="D22" s="54">
        <f t="shared" si="3"/>
        <v>0</v>
      </c>
      <c r="E22" s="13">
        <f t="shared" si="4"/>
        <v>0</v>
      </c>
      <c r="F22" s="28"/>
      <c r="G22" s="16"/>
      <c r="H22" s="29"/>
      <c r="I22" s="28"/>
      <c r="J22" s="16"/>
      <c r="K22" s="41"/>
      <c r="L22" s="28"/>
      <c r="M22" s="16"/>
      <c r="N22" s="29"/>
      <c r="O22" s="55"/>
      <c r="P22" s="56"/>
      <c r="Q22" s="70"/>
      <c r="R22" s="89"/>
      <c r="S22" s="47"/>
      <c r="T22" s="47"/>
      <c r="U22" s="47"/>
      <c r="V22" s="47"/>
      <c r="W22" s="49"/>
      <c r="Z22"/>
      <c r="AB22"/>
      <c r="AC22"/>
    </row>
    <row r="23" spans="1:29" ht="18" x14ac:dyDescent="0.25">
      <c r="A23" s="293">
        <v>19</v>
      </c>
      <c r="B23" s="221"/>
      <c r="C23" s="221"/>
      <c r="D23" s="54">
        <f t="shared" si="3"/>
        <v>0</v>
      </c>
      <c r="E23" s="13">
        <f t="shared" si="4"/>
        <v>0</v>
      </c>
      <c r="F23" s="28"/>
      <c r="G23" s="16"/>
      <c r="H23" s="29"/>
      <c r="I23" s="28"/>
      <c r="J23" s="16"/>
      <c r="K23" s="41"/>
      <c r="L23" s="55"/>
      <c r="M23" s="56"/>
      <c r="N23" s="70"/>
      <c r="O23" s="28"/>
      <c r="P23" s="16"/>
      <c r="Q23" s="29"/>
      <c r="R23" s="89"/>
      <c r="S23" s="47"/>
      <c r="T23" s="47"/>
      <c r="U23" s="47"/>
      <c r="V23" s="47"/>
      <c r="W23" s="49"/>
      <c r="Z23"/>
      <c r="AB23"/>
      <c r="AC23"/>
    </row>
    <row r="24" spans="1:29" ht="18.5" thickBot="1" x14ac:dyDescent="0.3">
      <c r="A24" s="294">
        <v>20</v>
      </c>
      <c r="B24" s="222"/>
      <c r="C24" s="222"/>
      <c r="D24" s="218">
        <f t="shared" si="3"/>
        <v>0</v>
      </c>
      <c r="E24" s="135">
        <f t="shared" si="4"/>
        <v>0</v>
      </c>
      <c r="F24" s="59"/>
      <c r="G24" s="60"/>
      <c r="H24" s="61"/>
      <c r="I24" s="98"/>
      <c r="J24" s="99"/>
      <c r="K24" s="103"/>
      <c r="L24" s="59"/>
      <c r="M24" s="60"/>
      <c r="N24" s="61"/>
      <c r="O24" s="98"/>
      <c r="P24" s="99"/>
      <c r="Q24" s="100"/>
      <c r="R24" s="89"/>
      <c r="S24" s="47"/>
      <c r="T24" s="47"/>
      <c r="U24" s="47"/>
      <c r="V24" s="47"/>
      <c r="W24" s="49"/>
      <c r="Z24"/>
      <c r="AB24"/>
      <c r="AC24"/>
    </row>
    <row r="25" spans="1:29" ht="18" x14ac:dyDescent="0.25">
      <c r="A25" s="362">
        <f>+A24+1</f>
        <v>21</v>
      </c>
      <c r="B25" s="220"/>
      <c r="C25" s="220"/>
      <c r="D25" s="213">
        <f t="shared" si="3"/>
        <v>0</v>
      </c>
      <c r="E25" s="33">
        <f t="shared" si="4"/>
        <v>0</v>
      </c>
      <c r="F25" s="45"/>
      <c r="G25" s="39"/>
      <c r="H25" s="46"/>
      <c r="I25" s="67"/>
      <c r="J25" s="68"/>
      <c r="K25" s="77"/>
      <c r="L25" s="67"/>
      <c r="M25" s="68"/>
      <c r="N25" s="69"/>
      <c r="O25" s="67"/>
      <c r="P25" s="68"/>
      <c r="Q25" s="69"/>
      <c r="R25" s="89"/>
      <c r="S25" s="47"/>
      <c r="T25" s="47"/>
      <c r="U25" s="47"/>
      <c r="V25" s="47"/>
      <c r="W25" s="49"/>
      <c r="Z25"/>
      <c r="AB25"/>
      <c r="AC25"/>
    </row>
    <row r="26" spans="1:29" ht="18" x14ac:dyDescent="0.25">
      <c r="A26" s="363">
        <f t="shared" ref="A26:A34" si="5">+A25+1</f>
        <v>22</v>
      </c>
      <c r="B26" s="223"/>
      <c r="C26" s="223"/>
      <c r="D26" s="54">
        <f t="shared" si="3"/>
        <v>0</v>
      </c>
      <c r="E26" s="13">
        <f t="shared" si="4"/>
        <v>0</v>
      </c>
      <c r="F26" s="58"/>
      <c r="G26" s="17"/>
      <c r="H26" s="72"/>
      <c r="I26" s="58"/>
      <c r="J26" s="17"/>
      <c r="K26" s="101"/>
      <c r="L26" s="58"/>
      <c r="M26" s="17"/>
      <c r="N26" s="72"/>
      <c r="O26" s="58"/>
      <c r="P26" s="17"/>
      <c r="Q26" s="72"/>
      <c r="R26" s="89"/>
      <c r="S26" s="47"/>
      <c r="T26" s="47"/>
      <c r="U26" s="47"/>
      <c r="V26" s="47"/>
      <c r="W26" s="49"/>
      <c r="Z26"/>
      <c r="AB26"/>
      <c r="AC26"/>
    </row>
    <row r="27" spans="1:29" ht="18" x14ac:dyDescent="0.25">
      <c r="A27" s="363">
        <f t="shared" si="5"/>
        <v>23</v>
      </c>
      <c r="B27" s="54"/>
      <c r="C27" s="54"/>
      <c r="D27" s="54">
        <f t="shared" si="3"/>
        <v>0</v>
      </c>
      <c r="E27" s="13">
        <f t="shared" si="4"/>
        <v>0</v>
      </c>
      <c r="F27" s="28"/>
      <c r="G27" s="16"/>
      <c r="H27" s="29"/>
      <c r="I27" s="28"/>
      <c r="J27" s="16"/>
      <c r="K27" s="41"/>
      <c r="L27" s="28"/>
      <c r="M27" s="16"/>
      <c r="N27" s="29"/>
      <c r="O27" s="55"/>
      <c r="P27" s="56"/>
      <c r="Q27" s="70"/>
      <c r="R27" s="89"/>
      <c r="S27" s="47"/>
      <c r="T27" s="47"/>
      <c r="U27" s="47"/>
      <c r="V27" s="47"/>
      <c r="W27" s="49"/>
      <c r="Z27"/>
      <c r="AB27"/>
      <c r="AC27"/>
    </row>
    <row r="28" spans="1:29" ht="18" x14ac:dyDescent="0.25">
      <c r="A28" s="363">
        <f t="shared" si="5"/>
        <v>24</v>
      </c>
      <c r="B28" s="221"/>
      <c r="C28" s="221"/>
      <c r="D28" s="54">
        <f t="shared" si="3"/>
        <v>0</v>
      </c>
      <c r="E28" s="13">
        <f t="shared" si="4"/>
        <v>0</v>
      </c>
      <c r="F28" s="28"/>
      <c r="G28" s="16"/>
      <c r="H28" s="29"/>
      <c r="I28" s="28"/>
      <c r="J28" s="16"/>
      <c r="K28" s="41"/>
      <c r="L28" s="55"/>
      <c r="M28" s="56"/>
      <c r="N28" s="70"/>
      <c r="O28" s="28"/>
      <c r="P28" s="16"/>
      <c r="Q28" s="29"/>
      <c r="R28" s="89"/>
      <c r="S28" s="47"/>
      <c r="T28" s="47"/>
      <c r="U28" s="47"/>
      <c r="V28" s="47"/>
      <c r="W28" s="49"/>
      <c r="Z28"/>
      <c r="AB28"/>
      <c r="AC28"/>
    </row>
    <row r="29" spans="1:29" ht="18.5" thickBot="1" x14ac:dyDescent="0.3">
      <c r="A29" s="363">
        <f t="shared" si="5"/>
        <v>25</v>
      </c>
      <c r="B29" s="222"/>
      <c r="C29" s="222"/>
      <c r="D29" s="218">
        <f t="shared" si="3"/>
        <v>0</v>
      </c>
      <c r="E29" s="135">
        <f t="shared" si="4"/>
        <v>0</v>
      </c>
      <c r="F29" s="59"/>
      <c r="G29" s="60"/>
      <c r="H29" s="61"/>
      <c r="I29" s="98"/>
      <c r="J29" s="99"/>
      <c r="K29" s="103"/>
      <c r="L29" s="59"/>
      <c r="M29" s="60"/>
      <c r="N29" s="61"/>
      <c r="O29" s="98"/>
      <c r="P29" s="99"/>
      <c r="Q29" s="100"/>
      <c r="R29" s="89"/>
      <c r="S29" s="47"/>
      <c r="T29" s="47"/>
      <c r="U29" s="47"/>
      <c r="V29" s="47"/>
      <c r="W29" s="49"/>
      <c r="Z29"/>
      <c r="AB29"/>
      <c r="AC29"/>
    </row>
    <row r="30" spans="1:29" ht="18.5" thickBot="1" x14ac:dyDescent="0.3">
      <c r="A30" s="363">
        <f t="shared" si="5"/>
        <v>26</v>
      </c>
      <c r="B30" s="220"/>
      <c r="C30" s="220"/>
      <c r="D30" s="213">
        <f t="shared" ref="D30:D34" si="6">SUM(F30:W30)</f>
        <v>0</v>
      </c>
      <c r="E30" s="33">
        <f t="shared" si="4"/>
        <v>0</v>
      </c>
      <c r="F30" s="45"/>
      <c r="G30" s="39"/>
      <c r="H30" s="46"/>
      <c r="I30" s="67"/>
      <c r="J30" s="68"/>
      <c r="K30" s="77"/>
      <c r="L30" s="67"/>
      <c r="M30" s="68"/>
      <c r="N30" s="69"/>
      <c r="O30" s="67"/>
      <c r="P30" s="68"/>
      <c r="Q30" s="69"/>
      <c r="R30" s="22"/>
      <c r="S30" s="23"/>
      <c r="T30" s="23"/>
      <c r="U30" s="60"/>
      <c r="V30" s="60"/>
      <c r="W30" s="61"/>
      <c r="Z30"/>
      <c r="AB30"/>
      <c r="AC30"/>
    </row>
    <row r="31" spans="1:29" ht="18" x14ac:dyDescent="0.25">
      <c r="A31" s="363">
        <f t="shared" si="5"/>
        <v>27</v>
      </c>
      <c r="B31" s="223"/>
      <c r="C31" s="223"/>
      <c r="D31" s="54">
        <f t="shared" si="6"/>
        <v>0</v>
      </c>
      <c r="E31" s="13">
        <f t="shared" si="4"/>
        <v>0</v>
      </c>
      <c r="F31" s="58"/>
      <c r="G31" s="17"/>
      <c r="H31" s="72"/>
      <c r="I31" s="58"/>
      <c r="J31" s="17"/>
      <c r="K31" s="101"/>
      <c r="L31" s="58"/>
      <c r="M31" s="17"/>
      <c r="N31" s="72"/>
      <c r="O31" s="58"/>
      <c r="P31" s="17"/>
      <c r="Q31" s="72"/>
      <c r="R31" s="111"/>
      <c r="S31" s="81"/>
      <c r="T31" s="81"/>
      <c r="U31" s="81"/>
      <c r="V31" s="81"/>
      <c r="W31" s="81"/>
      <c r="Z31"/>
      <c r="AB31"/>
    </row>
    <row r="32" spans="1:29" ht="18" x14ac:dyDescent="0.25">
      <c r="A32" s="363">
        <f t="shared" si="5"/>
        <v>28</v>
      </c>
      <c r="B32" s="54"/>
      <c r="C32" s="54"/>
      <c r="D32" s="54">
        <f t="shared" si="6"/>
        <v>0</v>
      </c>
      <c r="E32" s="13">
        <f t="shared" si="4"/>
        <v>0</v>
      </c>
      <c r="F32" s="28"/>
      <c r="G32" s="16"/>
      <c r="H32" s="29"/>
      <c r="I32" s="28"/>
      <c r="J32" s="16"/>
      <c r="K32" s="41"/>
      <c r="L32" s="28"/>
      <c r="M32" s="16"/>
      <c r="N32" s="29"/>
      <c r="O32" s="55"/>
      <c r="P32" s="56"/>
      <c r="Q32" s="70"/>
      <c r="R32" s="36"/>
      <c r="S32" s="16"/>
      <c r="T32" s="16"/>
      <c r="U32" s="16"/>
      <c r="V32" s="16"/>
      <c r="W32" s="16"/>
      <c r="Z32"/>
      <c r="AB32"/>
    </row>
    <row r="33" spans="1:30" ht="18" x14ac:dyDescent="0.25">
      <c r="A33" s="363">
        <f t="shared" si="5"/>
        <v>29</v>
      </c>
      <c r="B33" s="221"/>
      <c r="C33" s="221"/>
      <c r="D33" s="54">
        <f t="shared" si="6"/>
        <v>0</v>
      </c>
      <c r="E33" s="13">
        <f t="shared" si="4"/>
        <v>0</v>
      </c>
      <c r="F33" s="28"/>
      <c r="G33" s="16"/>
      <c r="H33" s="29"/>
      <c r="I33" s="28"/>
      <c r="J33" s="16"/>
      <c r="K33" s="41"/>
      <c r="L33" s="55"/>
      <c r="M33" s="56"/>
      <c r="N33" s="70"/>
      <c r="O33" s="28"/>
      <c r="P33" s="16"/>
      <c r="Q33" s="29"/>
      <c r="R33" s="10"/>
      <c r="S33" s="6"/>
      <c r="T33" s="6"/>
      <c r="U33" s="6"/>
      <c r="V33" s="6"/>
      <c r="W33" s="6"/>
      <c r="Z33"/>
      <c r="AB33"/>
    </row>
    <row r="34" spans="1:30" ht="18.5" thickBot="1" x14ac:dyDescent="0.3">
      <c r="A34" s="364">
        <f t="shared" si="5"/>
        <v>30</v>
      </c>
      <c r="B34" s="222"/>
      <c r="C34" s="222"/>
      <c r="D34" s="218">
        <f t="shared" si="6"/>
        <v>0</v>
      </c>
      <c r="E34" s="135">
        <f t="shared" si="4"/>
        <v>0</v>
      </c>
      <c r="F34" s="59"/>
      <c r="G34" s="60"/>
      <c r="H34" s="61"/>
      <c r="I34" s="98"/>
      <c r="J34" s="99"/>
      <c r="K34" s="103"/>
      <c r="L34" s="59"/>
      <c r="M34" s="60"/>
      <c r="N34" s="61"/>
      <c r="O34" s="98"/>
      <c r="P34" s="99"/>
      <c r="Q34" s="100"/>
      <c r="R34" s="36"/>
      <c r="S34" s="16"/>
      <c r="T34" s="16"/>
      <c r="U34" s="16"/>
      <c r="V34" s="16"/>
      <c r="W34" s="16"/>
      <c r="Z34"/>
      <c r="AB34"/>
      <c r="AC34"/>
      <c r="AD34"/>
    </row>
    <row r="35" spans="1:30" ht="13" thickBot="1" x14ac:dyDescent="0.3">
      <c r="A35" s="415" t="s">
        <v>53</v>
      </c>
      <c r="B35" s="416"/>
      <c r="C35" s="416"/>
      <c r="D35" s="85">
        <f>SUM(F35:W35)</f>
        <v>379</v>
      </c>
      <c r="E35" s="233"/>
      <c r="F35" s="235">
        <v>21</v>
      </c>
      <c r="G35" s="236">
        <v>15</v>
      </c>
      <c r="H35" s="237">
        <v>28</v>
      </c>
      <c r="I35" s="235">
        <v>105</v>
      </c>
      <c r="J35" s="236">
        <v>105</v>
      </c>
      <c r="K35" s="237">
        <v>105</v>
      </c>
      <c r="L35" s="235"/>
      <c r="M35" s="236"/>
      <c r="N35" s="237"/>
      <c r="O35" s="235"/>
      <c r="P35" s="236"/>
      <c r="Q35" s="237"/>
      <c r="Z35"/>
      <c r="AB35"/>
      <c r="AC35"/>
      <c r="AD35"/>
    </row>
    <row r="36" spans="1:30" ht="12" customHeight="1" x14ac:dyDescent="0.25">
      <c r="A36" s="80"/>
      <c r="B36" s="80"/>
      <c r="C36" s="80"/>
      <c r="D36" s="80"/>
      <c r="E36" s="80"/>
      <c r="F36" s="80">
        <f>SUM(F5:F35)-221</f>
        <v>-34</v>
      </c>
      <c r="G36" s="80">
        <f t="shared" ref="G36:Q36" si="7">SUM(G5:G35)-221</f>
        <v>-51</v>
      </c>
      <c r="H36" s="80">
        <f t="shared" si="7"/>
        <v>-38</v>
      </c>
      <c r="I36" s="80">
        <f t="shared" si="7"/>
        <v>27</v>
      </c>
      <c r="J36" s="80">
        <f t="shared" si="7"/>
        <v>27</v>
      </c>
      <c r="K36" s="80">
        <f t="shared" si="7"/>
        <v>14</v>
      </c>
      <c r="L36" s="80">
        <f t="shared" si="7"/>
        <v>-221</v>
      </c>
      <c r="M36" s="80">
        <f t="shared" si="7"/>
        <v>-221</v>
      </c>
      <c r="N36" s="80">
        <f t="shared" si="7"/>
        <v>-221</v>
      </c>
      <c r="O36" s="80">
        <f t="shared" si="7"/>
        <v>-221</v>
      </c>
      <c r="P36" s="80">
        <f t="shared" si="7"/>
        <v>-221</v>
      </c>
      <c r="Q36" s="80">
        <f t="shared" si="7"/>
        <v>-221</v>
      </c>
      <c r="Z36"/>
      <c r="AB36"/>
      <c r="AC36"/>
      <c r="AD36"/>
    </row>
  </sheetData>
  <sortState xmlns:xlrd2="http://schemas.microsoft.com/office/spreadsheetml/2017/richdata2" ref="B5:K16">
    <sortCondition descending="1" ref="D5:D16"/>
  </sortState>
  <mergeCells count="18">
    <mergeCell ref="R3:T3"/>
    <mergeCell ref="U3:W3"/>
    <mergeCell ref="O3:Q3"/>
    <mergeCell ref="L3:N3"/>
    <mergeCell ref="L1:N1"/>
    <mergeCell ref="O1:Q1"/>
    <mergeCell ref="L2:N2"/>
    <mergeCell ref="O2:Q2"/>
    <mergeCell ref="F2:H2"/>
    <mergeCell ref="I2:K2"/>
    <mergeCell ref="A35:C35"/>
    <mergeCell ref="D2:E3"/>
    <mergeCell ref="A3:C3"/>
    <mergeCell ref="F3:H3"/>
    <mergeCell ref="I3:K3"/>
    <mergeCell ref="A1:C2"/>
    <mergeCell ref="F1:H1"/>
    <mergeCell ref="I1:K1"/>
  </mergeCells>
  <phoneticPr fontId="0" type="noConversion"/>
  <conditionalFormatting sqref="B5:B34">
    <cfRule type="duplicateValues" dxfId="12" priority="4"/>
  </conditionalFormatting>
  <conditionalFormatting sqref="B36">
    <cfRule type="duplicateValues" dxfId="11" priority="3"/>
  </conditionalFormatting>
  <conditionalFormatting sqref="F36:Q36">
    <cfRule type="cellIs" dxfId="10" priority="1" operator="equal">
      <formula>-221</formula>
    </cfRule>
    <cfRule type="cellIs" dxfId="9" priority="2" operator="equal">
      <formula>0</formula>
    </cfRule>
  </conditionalFormatting>
  <conditionalFormatting sqref="F5:W34">
    <cfRule type="cellIs" dxfId="8" priority="5" operator="equal">
      <formula>20</formula>
    </cfRule>
    <cfRule type="cellIs" dxfId="7" priority="6" operator="equal">
      <formula>22</formula>
    </cfRule>
    <cfRule type="cellIs" dxfId="6" priority="7" operator="equal">
      <formula>25</formula>
    </cfRule>
  </conditionalFormatting>
  <pageMargins left="0.39370078740157483" right="0.19685039370078741" top="0.98425196850393704" bottom="0.98425196850393704" header="0.51181102362204722" footer="0.51181102362204722"/>
  <pageSetup paperSize="9" scale="9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36"/>
  <sheetViews>
    <sheetView showGridLines="0" zoomScaleNormal="100" workbookViewId="0">
      <selection activeCell="Z11" sqref="Z11"/>
    </sheetView>
  </sheetViews>
  <sheetFormatPr defaultRowHeight="12.5" x14ac:dyDescent="0.25"/>
  <cols>
    <col min="2" max="2" width="7.7265625" style="2" customWidth="1"/>
    <col min="3" max="3" width="21.7265625" style="80" customWidth="1"/>
    <col min="4" max="4" width="7.7265625" customWidth="1"/>
    <col min="5" max="5" width="4.7265625" customWidth="1"/>
    <col min="6" max="17" width="5.7265625" customWidth="1"/>
    <col min="18" max="23" width="5.26953125" hidden="1" customWidth="1"/>
    <col min="26" max="26" width="26.1796875" bestFit="1" customWidth="1"/>
    <col min="27" max="27" width="21" bestFit="1" customWidth="1"/>
  </cols>
  <sheetData>
    <row r="1" spans="1:23" ht="21" customHeight="1" thickBot="1" x14ac:dyDescent="0.3">
      <c r="A1" s="567" t="str">
        <f>+'Top 10 Summary'!C2</f>
        <v>Pavers Cave MRA Ulster Championship</v>
      </c>
      <c r="B1" s="567"/>
      <c r="C1" s="567"/>
      <c r="D1" s="279"/>
      <c r="E1" s="280"/>
      <c r="F1" s="409" t="s">
        <v>164</v>
      </c>
      <c r="G1" s="410"/>
      <c r="H1" s="411"/>
      <c r="I1" s="410" t="s">
        <v>107</v>
      </c>
      <c r="J1" s="410"/>
      <c r="K1" s="410"/>
      <c r="L1" s="412"/>
      <c r="M1" s="412"/>
      <c r="N1" s="412"/>
      <c r="O1" s="410"/>
      <c r="P1" s="410"/>
      <c r="Q1" s="411"/>
      <c r="R1" s="1"/>
      <c r="S1" s="1"/>
      <c r="T1" s="1"/>
      <c r="U1" s="1"/>
      <c r="V1" s="1"/>
      <c r="W1" s="1"/>
    </row>
    <row r="2" spans="1:23" ht="18" customHeight="1" thickBot="1" x14ac:dyDescent="0.3">
      <c r="A2" s="567"/>
      <c r="B2" s="567"/>
      <c r="C2" s="567"/>
      <c r="D2" s="402" t="s">
        <v>70</v>
      </c>
      <c r="E2" s="403"/>
      <c r="F2" s="395" t="s">
        <v>165</v>
      </c>
      <c r="G2" s="396"/>
      <c r="H2" s="397"/>
      <c r="I2" s="398" t="s">
        <v>166</v>
      </c>
      <c r="J2" s="398"/>
      <c r="K2" s="398"/>
      <c r="L2" s="399"/>
      <c r="M2" s="399"/>
      <c r="N2" s="399"/>
      <c r="O2" s="399"/>
      <c r="P2" s="399"/>
      <c r="Q2" s="400"/>
      <c r="R2" s="1"/>
      <c r="S2" s="1"/>
      <c r="T2" s="1"/>
      <c r="U2" s="1"/>
      <c r="V2" s="1"/>
      <c r="W2" s="1"/>
    </row>
    <row r="3" spans="1:23" ht="18" customHeight="1" thickBot="1" x14ac:dyDescent="0.3">
      <c r="A3" s="401" t="str">
        <f>+'Top 10 Summary'!A37</f>
        <v>Automatics</v>
      </c>
      <c r="B3" s="401"/>
      <c r="C3" s="401"/>
      <c r="D3" s="404"/>
      <c r="E3" s="405"/>
      <c r="F3" s="406">
        <v>45731</v>
      </c>
      <c r="G3" s="407"/>
      <c r="H3" s="408"/>
      <c r="I3" s="393">
        <v>45739</v>
      </c>
      <c r="J3" s="394"/>
      <c r="K3" s="394"/>
      <c r="L3" s="394"/>
      <c r="M3" s="394"/>
      <c r="N3" s="394"/>
      <c r="O3" s="394"/>
      <c r="P3" s="394"/>
      <c r="Q3" s="394"/>
      <c r="R3" s="390"/>
      <c r="S3" s="390"/>
      <c r="T3" s="391"/>
      <c r="U3" s="390"/>
      <c r="V3" s="390"/>
      <c r="W3" s="392"/>
    </row>
    <row r="4" spans="1:23" ht="18" customHeight="1" thickBot="1" x14ac:dyDescent="0.3">
      <c r="A4" s="281"/>
      <c r="B4" s="418" t="s">
        <v>4</v>
      </c>
      <c r="C4" s="419" t="s">
        <v>0</v>
      </c>
      <c r="D4" s="431" t="s">
        <v>1</v>
      </c>
      <c r="E4" s="432" t="s">
        <v>5</v>
      </c>
      <c r="F4" s="433" t="s">
        <v>2</v>
      </c>
      <c r="G4" s="433" t="s">
        <v>3</v>
      </c>
      <c r="H4" s="434" t="s">
        <v>11</v>
      </c>
      <c r="I4" s="288" t="s">
        <v>2</v>
      </c>
      <c r="J4" s="289" t="s">
        <v>3</v>
      </c>
      <c r="K4" s="290" t="s">
        <v>11</v>
      </c>
      <c r="L4" s="289" t="s">
        <v>2</v>
      </c>
      <c r="M4" s="289" t="s">
        <v>3</v>
      </c>
      <c r="N4" s="291" t="s">
        <v>11</v>
      </c>
      <c r="O4" s="288" t="s">
        <v>2</v>
      </c>
      <c r="P4" s="289" t="s">
        <v>3</v>
      </c>
      <c r="Q4" s="291" t="s">
        <v>11</v>
      </c>
      <c r="R4" s="18" t="s">
        <v>2</v>
      </c>
      <c r="S4" s="19" t="s">
        <v>3</v>
      </c>
      <c r="T4" s="20" t="s">
        <v>11</v>
      </c>
      <c r="U4" s="18" t="s">
        <v>2</v>
      </c>
      <c r="V4" s="19" t="s">
        <v>3</v>
      </c>
      <c r="W4" s="27" t="s">
        <v>11</v>
      </c>
    </row>
    <row r="5" spans="1:23" ht="17.149999999999999" customHeight="1" x14ac:dyDescent="0.3">
      <c r="A5" s="292">
        <v>1</v>
      </c>
      <c r="B5" s="463">
        <v>17</v>
      </c>
      <c r="C5" s="464" t="s">
        <v>81</v>
      </c>
      <c r="D5" s="213">
        <f>SUM(F5:W5)</f>
        <v>129</v>
      </c>
      <c r="E5" s="445">
        <v>0</v>
      </c>
      <c r="F5" s="463">
        <v>22</v>
      </c>
      <c r="G5" s="465">
        <v>22</v>
      </c>
      <c r="H5" s="464">
        <v>22</v>
      </c>
      <c r="I5" s="463">
        <v>20</v>
      </c>
      <c r="J5" s="465">
        <v>25</v>
      </c>
      <c r="K5" s="466">
        <v>18</v>
      </c>
      <c r="L5" s="165"/>
      <c r="M5" s="163"/>
      <c r="N5" s="161"/>
      <c r="O5" s="162"/>
      <c r="P5" s="163"/>
      <c r="Q5" s="168"/>
      <c r="R5" s="34"/>
      <c r="S5" s="35"/>
      <c r="T5" s="53"/>
      <c r="U5" s="10"/>
      <c r="V5" s="6"/>
      <c r="W5" s="6"/>
    </row>
    <row r="6" spans="1:23" ht="17.149999999999999" customHeight="1" x14ac:dyDescent="0.3">
      <c r="A6" s="293">
        <v>2</v>
      </c>
      <c r="B6" s="467">
        <v>234</v>
      </c>
      <c r="C6" s="468" t="s">
        <v>93</v>
      </c>
      <c r="D6" s="54">
        <f>SUM(F6:W6)</f>
        <v>114</v>
      </c>
      <c r="E6" s="212">
        <f>SUM(D5-D6)</f>
        <v>15</v>
      </c>
      <c r="F6" s="467">
        <v>20</v>
      </c>
      <c r="G6" s="469">
        <v>18</v>
      </c>
      <c r="H6" s="468">
        <v>20</v>
      </c>
      <c r="I6" s="467">
        <v>16</v>
      </c>
      <c r="J6" s="469">
        <v>20</v>
      </c>
      <c r="K6" s="470">
        <v>20</v>
      </c>
      <c r="L6" s="173"/>
      <c r="M6" s="171"/>
      <c r="N6" s="169"/>
      <c r="O6" s="170"/>
      <c r="P6" s="171"/>
      <c r="Q6" s="176"/>
      <c r="R6" s="30"/>
      <c r="S6" s="6"/>
      <c r="T6" s="21"/>
      <c r="U6" s="10"/>
      <c r="V6" s="6"/>
      <c r="W6" s="6"/>
    </row>
    <row r="7" spans="1:23" ht="17.149999999999999" customHeight="1" x14ac:dyDescent="0.3">
      <c r="A7" s="293">
        <v>3</v>
      </c>
      <c r="B7" s="467">
        <v>34</v>
      </c>
      <c r="C7" s="468" t="s">
        <v>94</v>
      </c>
      <c r="D7" s="54">
        <f>SUM(F7:W7)</f>
        <v>105</v>
      </c>
      <c r="E7" s="212">
        <f>SUM(D6-D7)</f>
        <v>9</v>
      </c>
      <c r="F7" s="467">
        <v>10</v>
      </c>
      <c r="G7" s="469">
        <v>20</v>
      </c>
      <c r="H7" s="468">
        <v>18</v>
      </c>
      <c r="I7" s="467">
        <v>14</v>
      </c>
      <c r="J7" s="469">
        <v>18</v>
      </c>
      <c r="K7" s="470">
        <v>25</v>
      </c>
      <c r="L7" s="173"/>
      <c r="M7" s="171"/>
      <c r="N7" s="169"/>
      <c r="O7" s="170"/>
      <c r="P7" s="171"/>
      <c r="Q7" s="176"/>
      <c r="R7" s="30"/>
      <c r="S7" s="6"/>
      <c r="T7" s="21"/>
      <c r="U7" s="10"/>
      <c r="V7" s="6"/>
      <c r="W7" s="6"/>
    </row>
    <row r="8" spans="1:23" ht="17.149999999999999" customHeight="1" x14ac:dyDescent="0.3">
      <c r="A8" s="293">
        <v>4</v>
      </c>
      <c r="B8" s="467">
        <v>666</v>
      </c>
      <c r="C8" s="468" t="s">
        <v>95</v>
      </c>
      <c r="D8" s="54">
        <f>SUM(F8:W8)</f>
        <v>103</v>
      </c>
      <c r="E8" s="212">
        <f>SUM(D7-D8)</f>
        <v>2</v>
      </c>
      <c r="F8" s="467">
        <v>14</v>
      </c>
      <c r="G8" s="469">
        <v>16</v>
      </c>
      <c r="H8" s="468">
        <v>15</v>
      </c>
      <c r="I8" s="467">
        <v>22</v>
      </c>
      <c r="J8" s="469">
        <v>14</v>
      </c>
      <c r="K8" s="470">
        <v>22</v>
      </c>
      <c r="L8" s="173"/>
      <c r="M8" s="171"/>
      <c r="N8" s="169"/>
      <c r="O8" s="170"/>
      <c r="P8" s="171"/>
      <c r="Q8" s="176"/>
      <c r="R8" s="30"/>
      <c r="S8" s="6"/>
      <c r="T8" s="21"/>
      <c r="U8" s="10"/>
      <c r="V8" s="6"/>
      <c r="W8" s="6"/>
    </row>
    <row r="9" spans="1:23" ht="17.149999999999999" customHeight="1" thickBot="1" x14ac:dyDescent="0.35">
      <c r="A9" s="294">
        <v>5</v>
      </c>
      <c r="B9" s="471">
        <v>23</v>
      </c>
      <c r="C9" s="472" t="s">
        <v>14</v>
      </c>
      <c r="D9" s="214">
        <f>SUM(F9:W9)</f>
        <v>101</v>
      </c>
      <c r="E9" s="212">
        <f>SUM(D8-D9)</f>
        <v>2</v>
      </c>
      <c r="F9" s="481">
        <v>18</v>
      </c>
      <c r="G9" s="479">
        <v>13</v>
      </c>
      <c r="H9" s="480">
        <v>16</v>
      </c>
      <c r="I9" s="481">
        <v>25</v>
      </c>
      <c r="J9" s="479">
        <v>15</v>
      </c>
      <c r="K9" s="482">
        <v>14</v>
      </c>
      <c r="L9" s="181"/>
      <c r="M9" s="179"/>
      <c r="N9" s="177"/>
      <c r="O9" s="178"/>
      <c r="P9" s="179"/>
      <c r="Q9" s="184"/>
      <c r="R9" s="30"/>
      <c r="S9" s="6"/>
      <c r="T9" s="21"/>
      <c r="U9" s="10"/>
      <c r="V9" s="6"/>
      <c r="W9" s="6"/>
    </row>
    <row r="10" spans="1:23" ht="17.149999999999999" customHeight="1" x14ac:dyDescent="0.3">
      <c r="A10" s="292">
        <v>6</v>
      </c>
      <c r="B10" s="475">
        <v>194</v>
      </c>
      <c r="C10" s="476" t="s">
        <v>96</v>
      </c>
      <c r="D10" s="215">
        <f>SUM(F10:W10)</f>
        <v>100</v>
      </c>
      <c r="E10" s="212">
        <f t="shared" ref="E10:E21" si="0">SUM(D9-D10)</f>
        <v>1</v>
      </c>
      <c r="F10" s="463">
        <v>16</v>
      </c>
      <c r="G10" s="465">
        <v>15</v>
      </c>
      <c r="H10" s="464">
        <v>14</v>
      </c>
      <c r="I10" s="463">
        <v>18</v>
      </c>
      <c r="J10" s="465">
        <v>22</v>
      </c>
      <c r="K10" s="466">
        <v>15</v>
      </c>
      <c r="L10" s="165"/>
      <c r="M10" s="163"/>
      <c r="N10" s="161"/>
      <c r="O10" s="162"/>
      <c r="P10" s="163"/>
      <c r="Q10" s="168"/>
      <c r="R10" s="30"/>
      <c r="S10" s="6"/>
      <c r="T10" s="21"/>
      <c r="U10" s="10"/>
      <c r="V10" s="6"/>
      <c r="W10" s="6"/>
    </row>
    <row r="11" spans="1:23" ht="17.149999999999999" customHeight="1" x14ac:dyDescent="0.3">
      <c r="A11" s="293">
        <v>7</v>
      </c>
      <c r="B11" s="469">
        <v>166</v>
      </c>
      <c r="C11" s="468" t="s">
        <v>97</v>
      </c>
      <c r="D11" s="54">
        <f>SUM(F11:W11)</f>
        <v>80</v>
      </c>
      <c r="E11" s="212">
        <f t="shared" si="0"/>
        <v>20</v>
      </c>
      <c r="F11" s="467">
        <v>15</v>
      </c>
      <c r="G11" s="469">
        <v>14</v>
      </c>
      <c r="H11" s="468">
        <v>11</v>
      </c>
      <c r="I11" s="467">
        <v>8</v>
      </c>
      <c r="J11" s="469">
        <v>16</v>
      </c>
      <c r="K11" s="470">
        <v>16</v>
      </c>
      <c r="L11" s="173"/>
      <c r="M11" s="171"/>
      <c r="N11" s="169"/>
      <c r="O11" s="170"/>
      <c r="P11" s="171"/>
      <c r="Q11" s="176"/>
      <c r="R11" s="30"/>
      <c r="S11" s="6"/>
      <c r="T11" s="21"/>
      <c r="U11" s="10"/>
      <c r="V11" s="6"/>
      <c r="W11" s="6"/>
    </row>
    <row r="12" spans="1:23" ht="17.149999999999999" customHeight="1" x14ac:dyDescent="0.3">
      <c r="A12" s="293">
        <v>8</v>
      </c>
      <c r="B12" s="469">
        <v>340</v>
      </c>
      <c r="C12" s="468" t="s">
        <v>92</v>
      </c>
      <c r="D12" s="54">
        <f>SUM(F12:W12)</f>
        <v>75</v>
      </c>
      <c r="E12" s="212">
        <f t="shared" si="0"/>
        <v>5</v>
      </c>
      <c r="F12" s="467">
        <v>25</v>
      </c>
      <c r="G12" s="469">
        <v>25</v>
      </c>
      <c r="H12" s="468">
        <v>25</v>
      </c>
      <c r="I12" s="425"/>
      <c r="J12" s="421"/>
      <c r="K12" s="426"/>
      <c r="L12" s="173"/>
      <c r="M12" s="171"/>
      <c r="N12" s="169"/>
      <c r="O12" s="170"/>
      <c r="P12" s="171"/>
      <c r="Q12" s="176"/>
      <c r="R12" s="30"/>
      <c r="S12" s="6"/>
      <c r="T12" s="21"/>
      <c r="U12" s="10"/>
      <c r="V12" s="6"/>
      <c r="W12" s="6"/>
    </row>
    <row r="13" spans="1:23" ht="17.149999999999999" customHeight="1" x14ac:dyDescent="0.3">
      <c r="A13" s="293">
        <v>9</v>
      </c>
      <c r="B13" s="469">
        <v>18</v>
      </c>
      <c r="C13" s="468" t="s">
        <v>99</v>
      </c>
      <c r="D13" s="54">
        <f>SUM(F13:W13)</f>
        <v>73</v>
      </c>
      <c r="E13" s="212">
        <f t="shared" si="0"/>
        <v>2</v>
      </c>
      <c r="F13" s="467">
        <v>13</v>
      </c>
      <c r="G13" s="469">
        <v>11</v>
      </c>
      <c r="H13" s="468">
        <v>12</v>
      </c>
      <c r="I13" s="467">
        <v>13</v>
      </c>
      <c r="J13" s="469">
        <v>13</v>
      </c>
      <c r="K13" s="470">
        <v>11</v>
      </c>
      <c r="L13" s="36"/>
      <c r="M13" s="171"/>
      <c r="N13" s="169"/>
      <c r="O13" s="170"/>
      <c r="P13" s="171"/>
      <c r="Q13" s="176"/>
      <c r="R13" s="30"/>
      <c r="S13" s="6"/>
      <c r="T13" s="21"/>
      <c r="U13" s="10"/>
      <c r="V13" s="6"/>
      <c r="W13" s="6"/>
    </row>
    <row r="14" spans="1:23" ht="17.149999999999999" customHeight="1" thickBot="1" x14ac:dyDescent="0.35">
      <c r="A14" s="294">
        <v>10</v>
      </c>
      <c r="B14" s="479">
        <v>56</v>
      </c>
      <c r="C14" s="480" t="s">
        <v>100</v>
      </c>
      <c r="D14" s="218">
        <f>SUM(F14:W14)</f>
        <v>64</v>
      </c>
      <c r="E14" s="212">
        <f t="shared" si="0"/>
        <v>9</v>
      </c>
      <c r="F14" s="471">
        <v>12</v>
      </c>
      <c r="G14" s="473">
        <v>10</v>
      </c>
      <c r="H14" s="472">
        <v>10</v>
      </c>
      <c r="I14" s="471">
        <v>9</v>
      </c>
      <c r="J14" s="473">
        <v>11</v>
      </c>
      <c r="K14" s="474">
        <v>12</v>
      </c>
      <c r="L14" s="181"/>
      <c r="M14" s="60"/>
      <c r="N14" s="86"/>
      <c r="O14" s="178"/>
      <c r="P14" s="179"/>
      <c r="Q14" s="184"/>
      <c r="R14" s="30"/>
      <c r="S14" s="6"/>
      <c r="T14" s="21"/>
      <c r="U14" s="10"/>
      <c r="V14" s="6"/>
      <c r="W14" s="6"/>
    </row>
    <row r="15" spans="1:23" ht="17.149999999999999" customHeight="1" x14ac:dyDescent="0.3">
      <c r="A15" s="292">
        <v>11</v>
      </c>
      <c r="B15" s="463">
        <v>10</v>
      </c>
      <c r="C15" s="464" t="s">
        <v>98</v>
      </c>
      <c r="D15" s="213">
        <f>SUM(F15:W15)</f>
        <v>56</v>
      </c>
      <c r="E15" s="212">
        <f t="shared" si="0"/>
        <v>8</v>
      </c>
      <c r="F15" s="477">
        <v>11</v>
      </c>
      <c r="G15" s="475">
        <v>12</v>
      </c>
      <c r="H15" s="476">
        <v>13</v>
      </c>
      <c r="I15" s="477">
        <v>11</v>
      </c>
      <c r="J15" s="475">
        <v>9</v>
      </c>
      <c r="K15" s="478" t="s">
        <v>6</v>
      </c>
      <c r="L15" s="137"/>
      <c r="M15" s="163"/>
      <c r="N15" s="161"/>
      <c r="O15" s="45"/>
      <c r="P15" s="39"/>
      <c r="Q15" s="46"/>
      <c r="R15" s="30"/>
      <c r="S15" s="6"/>
      <c r="T15" s="21"/>
      <c r="U15" s="10"/>
      <c r="V15" s="6"/>
      <c r="W15" s="6"/>
    </row>
    <row r="16" spans="1:23" ht="17.149999999999999" customHeight="1" x14ac:dyDescent="0.3">
      <c r="A16" s="293">
        <v>12</v>
      </c>
      <c r="B16" s="467">
        <v>318</v>
      </c>
      <c r="C16" s="468" t="s">
        <v>102</v>
      </c>
      <c r="D16" s="54">
        <f>SUM(F16:W16)</f>
        <v>40</v>
      </c>
      <c r="E16" s="212">
        <f t="shared" si="0"/>
        <v>16</v>
      </c>
      <c r="F16" s="467" t="s">
        <v>6</v>
      </c>
      <c r="G16" s="469">
        <v>8</v>
      </c>
      <c r="H16" s="468" t="s">
        <v>6</v>
      </c>
      <c r="I16" s="467">
        <v>12</v>
      </c>
      <c r="J16" s="469">
        <v>10</v>
      </c>
      <c r="K16" s="470">
        <v>10</v>
      </c>
      <c r="L16" s="173"/>
      <c r="M16" s="171"/>
      <c r="N16" s="169"/>
      <c r="O16" s="170"/>
      <c r="P16" s="171"/>
      <c r="Q16" s="176"/>
      <c r="R16" s="30"/>
      <c r="S16" s="6"/>
      <c r="T16" s="21"/>
      <c r="U16" s="10"/>
      <c r="V16" s="6"/>
      <c r="W16" s="6"/>
    </row>
    <row r="17" spans="1:23" ht="17.149999999999999" customHeight="1" x14ac:dyDescent="0.3">
      <c r="A17" s="293">
        <v>13</v>
      </c>
      <c r="B17" s="467">
        <v>126</v>
      </c>
      <c r="C17" s="468" t="s">
        <v>167</v>
      </c>
      <c r="D17" s="54">
        <f>SUM(F17:W17)</f>
        <v>40</v>
      </c>
      <c r="E17" s="212">
        <f t="shared" si="0"/>
        <v>0</v>
      </c>
      <c r="F17" s="427"/>
      <c r="G17" s="422"/>
      <c r="H17" s="211"/>
      <c r="I17" s="467">
        <v>15</v>
      </c>
      <c r="J17" s="469">
        <v>12</v>
      </c>
      <c r="K17" s="470">
        <v>13</v>
      </c>
      <c r="L17" s="36"/>
      <c r="M17" s="16"/>
      <c r="N17" s="41"/>
      <c r="O17" s="28"/>
      <c r="P17" s="16"/>
      <c r="Q17" s="29"/>
      <c r="R17" s="28"/>
      <c r="S17" s="16"/>
      <c r="T17" s="29"/>
      <c r="U17" s="36"/>
      <c r="V17" s="16"/>
      <c r="W17" s="16"/>
    </row>
    <row r="18" spans="1:23" ht="17.149999999999999" customHeight="1" x14ac:dyDescent="0.3">
      <c r="A18" s="293">
        <v>14</v>
      </c>
      <c r="B18" s="467">
        <v>81</v>
      </c>
      <c r="C18" s="468" t="s">
        <v>101</v>
      </c>
      <c r="D18" s="54">
        <f>SUM(F18:W18)</f>
        <v>37</v>
      </c>
      <c r="E18" s="212">
        <f t="shared" si="0"/>
        <v>3</v>
      </c>
      <c r="F18" s="467">
        <v>9</v>
      </c>
      <c r="G18" s="469">
        <v>9</v>
      </c>
      <c r="H18" s="468">
        <v>9</v>
      </c>
      <c r="I18" s="467">
        <v>10</v>
      </c>
      <c r="J18" s="469" t="s">
        <v>6</v>
      </c>
      <c r="K18" s="470" t="s">
        <v>6</v>
      </c>
      <c r="L18" s="173"/>
      <c r="M18" s="16"/>
      <c r="N18" s="41"/>
      <c r="O18" s="170"/>
      <c r="P18" s="171"/>
      <c r="Q18" s="176"/>
      <c r="R18" s="28"/>
      <c r="S18" s="16"/>
      <c r="T18" s="29"/>
      <c r="U18" s="36"/>
      <c r="V18" s="16"/>
      <c r="W18" s="16"/>
    </row>
    <row r="19" spans="1:23" ht="17.149999999999999" customHeight="1" thickBot="1" x14ac:dyDescent="0.35">
      <c r="A19" s="294">
        <v>15</v>
      </c>
      <c r="B19" s="471">
        <v>26</v>
      </c>
      <c r="C19" s="472" t="s">
        <v>103</v>
      </c>
      <c r="D19" s="214">
        <f>SUM(F19:W19)</f>
        <v>0</v>
      </c>
      <c r="E19" s="212">
        <f t="shared" si="0"/>
        <v>37</v>
      </c>
      <c r="F19" s="471" t="s">
        <v>6</v>
      </c>
      <c r="G19" s="473" t="s">
        <v>6</v>
      </c>
      <c r="H19" s="472" t="s">
        <v>6</v>
      </c>
      <c r="I19" s="429"/>
      <c r="J19" s="528"/>
      <c r="K19" s="430"/>
      <c r="L19" s="113"/>
      <c r="M19" s="179"/>
      <c r="N19" s="177"/>
      <c r="O19" s="178"/>
      <c r="P19" s="179"/>
      <c r="Q19" s="184"/>
      <c r="R19" s="28"/>
      <c r="S19" s="16"/>
      <c r="T19" s="29"/>
      <c r="U19" s="36"/>
      <c r="V19" s="16"/>
      <c r="W19" s="16"/>
    </row>
    <row r="20" spans="1:23" ht="17.149999999999999" customHeight="1" x14ac:dyDescent="0.3">
      <c r="A20" s="295">
        <v>16</v>
      </c>
      <c r="B20" s="463">
        <v>100</v>
      </c>
      <c r="C20" s="464" t="s">
        <v>104</v>
      </c>
      <c r="D20" s="213">
        <f>SUM(F20:W20)</f>
        <v>0</v>
      </c>
      <c r="E20" s="212">
        <f t="shared" si="0"/>
        <v>0</v>
      </c>
      <c r="F20" s="477" t="s">
        <v>6</v>
      </c>
      <c r="G20" s="475" t="s">
        <v>6</v>
      </c>
      <c r="H20" s="476" t="s">
        <v>6</v>
      </c>
      <c r="I20" s="530"/>
      <c r="J20" s="443"/>
      <c r="K20" s="531"/>
      <c r="L20" s="195"/>
      <c r="M20" s="17"/>
      <c r="N20" s="101"/>
      <c r="O20" s="192"/>
      <c r="P20" s="193"/>
      <c r="Q20" s="188"/>
      <c r="R20" s="28"/>
      <c r="S20" s="16"/>
      <c r="T20" s="29"/>
      <c r="U20" s="36"/>
      <c r="V20" s="16"/>
      <c r="W20" s="16"/>
    </row>
    <row r="21" spans="1:23" ht="17.149999999999999" customHeight="1" x14ac:dyDescent="0.3">
      <c r="A21" s="293">
        <v>17</v>
      </c>
      <c r="B21" s="467">
        <v>6</v>
      </c>
      <c r="C21" s="468" t="s">
        <v>105</v>
      </c>
      <c r="D21" s="54">
        <f>SUM(F21:W21)</f>
        <v>0</v>
      </c>
      <c r="E21" s="212">
        <f t="shared" si="0"/>
        <v>0</v>
      </c>
      <c r="F21" s="467" t="s">
        <v>6</v>
      </c>
      <c r="G21" s="469" t="s">
        <v>6</v>
      </c>
      <c r="H21" s="468" t="s">
        <v>6</v>
      </c>
      <c r="I21" s="425"/>
      <c r="J21" s="421"/>
      <c r="K21" s="426"/>
      <c r="L21" s="36"/>
      <c r="M21" s="16"/>
      <c r="N21" s="41"/>
      <c r="O21" s="28"/>
      <c r="P21" s="16"/>
      <c r="Q21" s="29"/>
      <c r="R21" s="30"/>
      <c r="S21" s="6"/>
      <c r="T21" s="21"/>
      <c r="U21" s="10"/>
      <c r="V21" s="6"/>
      <c r="W21" s="6"/>
    </row>
    <row r="22" spans="1:23" ht="17.149999999999999" customHeight="1" x14ac:dyDescent="0.3">
      <c r="A22" s="293">
        <v>18</v>
      </c>
      <c r="B22" s="529">
        <v>390</v>
      </c>
      <c r="C22" s="529" t="s">
        <v>106</v>
      </c>
      <c r="D22" s="54">
        <f>SUM(F22:W22)</f>
        <v>0</v>
      </c>
      <c r="E22" s="212">
        <f>SUM(D21-D22)</f>
        <v>0</v>
      </c>
      <c r="F22" s="467" t="s">
        <v>6</v>
      </c>
      <c r="G22" s="469" t="s">
        <v>6</v>
      </c>
      <c r="H22" s="468" t="s">
        <v>6</v>
      </c>
      <c r="I22" s="425"/>
      <c r="J22" s="421"/>
      <c r="K22" s="426"/>
      <c r="L22" s="36"/>
      <c r="M22" s="16"/>
      <c r="N22" s="41"/>
      <c r="O22" s="28"/>
      <c r="P22" s="16"/>
      <c r="Q22" s="29"/>
      <c r="R22" s="28"/>
      <c r="S22" s="16"/>
      <c r="T22" s="29"/>
      <c r="U22" s="36"/>
      <c r="V22" s="16"/>
      <c r="W22" s="16"/>
    </row>
    <row r="23" spans="1:23" ht="17.149999999999999" customHeight="1" x14ac:dyDescent="0.25">
      <c r="A23" s="293">
        <v>19</v>
      </c>
      <c r="B23" s="427"/>
      <c r="C23" s="211"/>
      <c r="D23" s="54">
        <f t="shared" ref="D5:D35" si="1">SUM(F23:W23)</f>
        <v>0</v>
      </c>
      <c r="E23" s="212">
        <f>SUM(D22-D23)</f>
        <v>0</v>
      </c>
      <c r="F23" s="427"/>
      <c r="G23" s="422"/>
      <c r="H23" s="211"/>
      <c r="I23" s="427"/>
      <c r="J23" s="422"/>
      <c r="K23" s="428"/>
      <c r="L23" s="36"/>
      <c r="M23" s="16"/>
      <c r="N23" s="41"/>
      <c r="O23" s="28"/>
      <c r="P23" s="16"/>
      <c r="Q23" s="29"/>
      <c r="R23" s="30"/>
      <c r="S23" s="6"/>
      <c r="T23" s="21"/>
      <c r="U23" s="36"/>
      <c r="V23" s="16"/>
      <c r="W23" s="16"/>
    </row>
    <row r="24" spans="1:23" ht="17.149999999999999" customHeight="1" thickBot="1" x14ac:dyDescent="0.3">
      <c r="A24" s="294">
        <v>20</v>
      </c>
      <c r="B24" s="429"/>
      <c r="C24" s="208"/>
      <c r="D24" s="214">
        <f t="shared" si="1"/>
        <v>0</v>
      </c>
      <c r="E24" s="345"/>
      <c r="F24" s="460"/>
      <c r="G24" s="461"/>
      <c r="H24" s="344"/>
      <c r="I24" s="178"/>
      <c r="J24" s="179"/>
      <c r="K24" s="180"/>
      <c r="L24" s="113"/>
      <c r="M24" s="60"/>
      <c r="N24" s="86"/>
      <c r="O24" s="59"/>
      <c r="P24" s="60"/>
      <c r="Q24" s="61"/>
      <c r="R24" s="30"/>
      <c r="S24" s="6"/>
      <c r="T24" s="21"/>
      <c r="U24" s="36"/>
      <c r="V24" s="16"/>
      <c r="W24" s="16"/>
    </row>
    <row r="25" spans="1:23" ht="17.149999999999999" customHeight="1" x14ac:dyDescent="0.25">
      <c r="A25" s="295">
        <v>21</v>
      </c>
      <c r="B25" s="443"/>
      <c r="C25" s="210"/>
      <c r="D25" s="215">
        <f t="shared" si="1"/>
        <v>0</v>
      </c>
      <c r="E25" s="441">
        <f t="shared" ref="E25:E31" si="2">SUM(D24-D25)</f>
        <v>0</v>
      </c>
      <c r="F25" s="58"/>
      <c r="G25" s="17"/>
      <c r="H25" s="101"/>
      <c r="I25" s="192"/>
      <c r="J25" s="193"/>
      <c r="K25" s="194"/>
      <c r="L25" s="82"/>
      <c r="M25" s="17"/>
      <c r="N25" s="101"/>
      <c r="O25" s="58"/>
      <c r="P25" s="17"/>
      <c r="Q25" s="72"/>
      <c r="R25" s="30"/>
      <c r="S25" s="6"/>
      <c r="T25" s="21"/>
      <c r="U25" s="36"/>
      <c r="V25" s="16"/>
      <c r="W25" s="16"/>
    </row>
    <row r="26" spans="1:23" ht="17.149999999999999" customHeight="1" x14ac:dyDescent="0.25">
      <c r="A26" s="293">
        <v>22</v>
      </c>
      <c r="B26" s="421"/>
      <c r="C26" s="206"/>
      <c r="D26" s="54">
        <f t="shared" si="1"/>
        <v>0</v>
      </c>
      <c r="E26" s="323">
        <f t="shared" si="2"/>
        <v>0</v>
      </c>
      <c r="F26" s="170"/>
      <c r="G26" s="171"/>
      <c r="H26" s="169"/>
      <c r="I26" s="324"/>
      <c r="J26" s="325"/>
      <c r="K26" s="326"/>
      <c r="L26" s="36"/>
      <c r="M26" s="16"/>
      <c r="N26" s="41"/>
      <c r="O26" s="28"/>
      <c r="P26" s="16"/>
      <c r="Q26" s="29"/>
      <c r="R26" s="30"/>
      <c r="S26" s="6"/>
      <c r="T26" s="21"/>
      <c r="U26" s="36"/>
      <c r="V26" s="16"/>
      <c r="W26" s="16"/>
    </row>
    <row r="27" spans="1:23" ht="17.149999999999999" customHeight="1" x14ac:dyDescent="0.25">
      <c r="A27" s="293">
        <v>23</v>
      </c>
      <c r="B27" s="421"/>
      <c r="C27" s="206"/>
      <c r="D27" s="54">
        <f t="shared" si="1"/>
        <v>0</v>
      </c>
      <c r="E27" s="323">
        <f t="shared" si="2"/>
        <v>0</v>
      </c>
      <c r="F27" s="28"/>
      <c r="G27" s="16"/>
      <c r="H27" s="41"/>
      <c r="I27" s="170"/>
      <c r="J27" s="173"/>
      <c r="K27" s="172"/>
      <c r="L27" s="327"/>
      <c r="M27" s="328"/>
      <c r="N27" s="329"/>
      <c r="O27" s="330"/>
      <c r="P27" s="328"/>
      <c r="Q27" s="191"/>
      <c r="R27" s="30"/>
      <c r="S27" s="6"/>
      <c r="T27" s="21"/>
      <c r="U27" s="36"/>
      <c r="V27" s="16"/>
      <c r="W27" s="16"/>
    </row>
    <row r="28" spans="1:23" ht="17.149999999999999" customHeight="1" x14ac:dyDescent="0.25">
      <c r="A28" s="293">
        <v>24</v>
      </c>
      <c r="B28" s="422"/>
      <c r="C28" s="211"/>
      <c r="D28" s="54">
        <f t="shared" si="1"/>
        <v>0</v>
      </c>
      <c r="E28" s="323">
        <f t="shared" si="2"/>
        <v>0</v>
      </c>
      <c r="F28" s="28"/>
      <c r="G28" s="16"/>
      <c r="H28" s="41"/>
      <c r="I28" s="28"/>
      <c r="J28" s="36"/>
      <c r="K28" s="29"/>
      <c r="L28" s="327"/>
      <c r="M28" s="328"/>
      <c r="N28" s="329"/>
      <c r="O28" s="330"/>
      <c r="P28" s="328"/>
      <c r="Q28" s="191"/>
      <c r="R28" s="30"/>
      <c r="S28" s="6"/>
      <c r="T28" s="21"/>
      <c r="U28" s="36"/>
      <c r="V28" s="16"/>
      <c r="W28" s="16"/>
    </row>
    <row r="29" spans="1:23" ht="17.149999999999999" customHeight="1" thickBot="1" x14ac:dyDescent="0.3">
      <c r="A29" s="294">
        <v>25</v>
      </c>
      <c r="B29" s="421"/>
      <c r="C29" s="206"/>
      <c r="D29" s="54">
        <f t="shared" si="1"/>
        <v>0</v>
      </c>
      <c r="E29" s="323">
        <f t="shared" si="2"/>
        <v>0</v>
      </c>
      <c r="F29" s="170"/>
      <c r="G29" s="171"/>
      <c r="H29" s="169"/>
      <c r="I29" s="178"/>
      <c r="J29" s="181"/>
      <c r="K29" s="180"/>
      <c r="L29" s="331"/>
      <c r="M29" s="332"/>
      <c r="N29" s="333"/>
      <c r="O29" s="334"/>
      <c r="P29" s="332"/>
      <c r="Q29" s="204"/>
      <c r="R29" s="30"/>
      <c r="S29" s="6"/>
      <c r="T29" s="21"/>
      <c r="U29" s="36"/>
      <c r="V29" s="16"/>
      <c r="W29" s="16"/>
    </row>
    <row r="30" spans="1:23" ht="17.149999999999999" customHeight="1" x14ac:dyDescent="0.25">
      <c r="A30" s="295">
        <v>26</v>
      </c>
      <c r="B30" s="421"/>
      <c r="C30" s="206"/>
      <c r="D30" s="54">
        <f t="shared" si="1"/>
        <v>0</v>
      </c>
      <c r="E30" s="323">
        <f t="shared" si="2"/>
        <v>0</v>
      </c>
      <c r="F30" s="28"/>
      <c r="G30" s="16"/>
      <c r="H30" s="29"/>
      <c r="I30" s="195"/>
      <c r="J30" s="193"/>
      <c r="K30" s="194"/>
      <c r="L30" s="82"/>
      <c r="M30" s="17"/>
      <c r="N30" s="101"/>
      <c r="O30" s="58"/>
      <c r="P30" s="17"/>
      <c r="Q30" s="72"/>
      <c r="R30" s="28"/>
      <c r="S30" s="16"/>
      <c r="T30" s="29"/>
      <c r="U30" s="36"/>
      <c r="V30" s="16"/>
      <c r="W30" s="16"/>
    </row>
    <row r="31" spans="1:23" ht="17.149999999999999" customHeight="1" x14ac:dyDescent="0.25">
      <c r="A31" s="293">
        <v>27</v>
      </c>
      <c r="B31" s="421"/>
      <c r="C31" s="440"/>
      <c r="D31" s="54">
        <f t="shared" si="1"/>
        <v>0</v>
      </c>
      <c r="E31" s="323">
        <f t="shared" si="2"/>
        <v>0</v>
      </c>
      <c r="F31" s="170"/>
      <c r="G31" s="171"/>
      <c r="H31" s="172"/>
      <c r="I31" s="325"/>
      <c r="J31" s="325"/>
      <c r="K31" s="326"/>
      <c r="L31" s="36"/>
      <c r="M31" s="16"/>
      <c r="N31" s="41"/>
      <c r="O31" s="28"/>
      <c r="P31" s="16"/>
      <c r="Q31" s="29"/>
      <c r="R31" s="28"/>
      <c r="S31" s="16"/>
      <c r="T31" s="29"/>
      <c r="U31" s="36"/>
      <c r="V31" s="16"/>
      <c r="W31" s="16"/>
    </row>
    <row r="32" spans="1:23" ht="18" x14ac:dyDescent="0.25">
      <c r="A32" s="293">
        <v>28</v>
      </c>
      <c r="B32" s="421"/>
      <c r="C32" s="206"/>
      <c r="D32" s="54">
        <f t="shared" si="1"/>
        <v>0</v>
      </c>
      <c r="E32" s="323">
        <f>SUM(D26-D32)</f>
        <v>0</v>
      </c>
      <c r="F32" s="28"/>
      <c r="G32" s="16"/>
      <c r="H32" s="29"/>
      <c r="I32" s="173"/>
      <c r="J32" s="173"/>
      <c r="K32" s="172"/>
      <c r="L32" s="327"/>
      <c r="M32" s="328"/>
      <c r="N32" s="329"/>
      <c r="O32" s="330"/>
      <c r="P32" s="328"/>
      <c r="Q32" s="191"/>
      <c r="R32" s="30"/>
      <c r="S32" s="6"/>
      <c r="T32" s="21"/>
      <c r="U32" s="10"/>
      <c r="V32" s="6"/>
      <c r="W32" s="6"/>
    </row>
    <row r="33" spans="1:29" ht="18" x14ac:dyDescent="0.25">
      <c r="A33" s="293">
        <v>29</v>
      </c>
      <c r="B33" s="421"/>
      <c r="C33" s="206"/>
      <c r="D33" s="54">
        <f t="shared" si="1"/>
        <v>0</v>
      </c>
      <c r="E33" s="323">
        <f>SUM(D32-D33)</f>
        <v>0</v>
      </c>
      <c r="F33" s="28"/>
      <c r="G33" s="16"/>
      <c r="H33" s="29"/>
      <c r="I33" s="173"/>
      <c r="J33" s="173"/>
      <c r="K33" s="172"/>
      <c r="L33" s="327"/>
      <c r="M33" s="328"/>
      <c r="N33" s="329"/>
      <c r="O33" s="330"/>
      <c r="P33" s="328"/>
      <c r="Q33" s="191"/>
      <c r="R33" s="30"/>
      <c r="S33" s="6"/>
      <c r="T33" s="21"/>
      <c r="U33" s="10"/>
      <c r="V33" s="6"/>
      <c r="W33" s="6"/>
    </row>
    <row r="34" spans="1:29" ht="18.5" thickBot="1" x14ac:dyDescent="0.3">
      <c r="A34" s="294">
        <v>30</v>
      </c>
      <c r="B34" s="421"/>
      <c r="C34" s="206"/>
      <c r="D34" s="214">
        <f t="shared" si="1"/>
        <v>0</v>
      </c>
      <c r="E34" s="323">
        <f>SUM(D33-D34)</f>
        <v>0</v>
      </c>
      <c r="F34" s="178"/>
      <c r="G34" s="179"/>
      <c r="H34" s="180"/>
      <c r="I34" s="113"/>
      <c r="J34" s="113"/>
      <c r="K34" s="61"/>
      <c r="L34" s="331"/>
      <c r="M34" s="332"/>
      <c r="N34" s="333"/>
      <c r="O34" s="334"/>
      <c r="P34" s="332"/>
      <c r="Q34" s="204"/>
      <c r="R34" s="30"/>
      <c r="S34" s="6"/>
      <c r="T34" s="21"/>
      <c r="U34" s="10"/>
      <c r="V34" s="6"/>
      <c r="W34" s="6"/>
    </row>
    <row r="35" spans="1:29" s="248" customFormat="1" ht="12" thickBot="1" x14ac:dyDescent="0.3">
      <c r="A35" s="417" t="s">
        <v>53</v>
      </c>
      <c r="B35" s="420"/>
      <c r="C35" s="420"/>
      <c r="D35" s="435">
        <f t="shared" si="1"/>
        <v>93</v>
      </c>
      <c r="E35" s="436"/>
      <c r="F35" s="437">
        <v>1</v>
      </c>
      <c r="G35" s="438"/>
      <c r="H35" s="439"/>
      <c r="I35" s="241">
        <v>36</v>
      </c>
      <c r="J35" s="242">
        <v>28</v>
      </c>
      <c r="K35" s="240">
        <v>28</v>
      </c>
      <c r="L35" s="241"/>
      <c r="M35" s="242"/>
      <c r="N35" s="240"/>
      <c r="O35" s="243"/>
      <c r="P35" s="244"/>
      <c r="Q35" s="245"/>
      <c r="R35" s="246"/>
      <c r="S35" s="247"/>
      <c r="T35" s="247"/>
      <c r="U35" s="247"/>
      <c r="V35" s="247"/>
      <c r="W35" s="247"/>
      <c r="AC35" s="249"/>
    </row>
    <row r="36" spans="1:29" s="248" customFormat="1" x14ac:dyDescent="0.25">
      <c r="A36" s="250"/>
      <c r="B36" s="234"/>
      <c r="C36" s="251"/>
      <c r="D36" s="250"/>
      <c r="E36" s="250"/>
      <c r="F36" s="80">
        <f>SUM(F5:F35)-221</f>
        <v>-35</v>
      </c>
      <c r="G36" s="80">
        <f t="shared" ref="G36:Q36" si="3">SUM(G5:G35)-221</f>
        <v>-28</v>
      </c>
      <c r="H36" s="80">
        <f t="shared" si="3"/>
        <v>-36</v>
      </c>
      <c r="I36" s="80">
        <f t="shared" si="3"/>
        <v>8</v>
      </c>
      <c r="J36" s="80">
        <f t="shared" si="3"/>
        <v>-8</v>
      </c>
      <c r="K36" s="80">
        <f t="shared" si="3"/>
        <v>-17</v>
      </c>
      <c r="L36" s="80">
        <f t="shared" si="3"/>
        <v>-221</v>
      </c>
      <c r="M36" s="80">
        <f t="shared" si="3"/>
        <v>-221</v>
      </c>
      <c r="N36" s="80">
        <f t="shared" si="3"/>
        <v>-221</v>
      </c>
      <c r="O36" s="80">
        <f t="shared" si="3"/>
        <v>-221</v>
      </c>
      <c r="P36" s="80">
        <f t="shared" si="3"/>
        <v>-221</v>
      </c>
      <c r="Q36" s="80">
        <f t="shared" si="3"/>
        <v>-221</v>
      </c>
      <c r="AC36" s="249"/>
    </row>
  </sheetData>
  <sortState xmlns:xlrd2="http://schemas.microsoft.com/office/spreadsheetml/2017/richdata2" ref="B5:K22">
    <sortCondition descending="1" ref="D5:D22"/>
  </sortState>
  <mergeCells count="18">
    <mergeCell ref="U3:W3"/>
    <mergeCell ref="I3:K3"/>
    <mergeCell ref="L3:N3"/>
    <mergeCell ref="R3:T3"/>
    <mergeCell ref="A1:C2"/>
    <mergeCell ref="F1:H1"/>
    <mergeCell ref="I1:K1"/>
    <mergeCell ref="L1:N1"/>
    <mergeCell ref="O1:Q1"/>
    <mergeCell ref="D2:E3"/>
    <mergeCell ref="F2:H2"/>
    <mergeCell ref="I2:K2"/>
    <mergeCell ref="A35:C35"/>
    <mergeCell ref="F3:H3"/>
    <mergeCell ref="L2:N2"/>
    <mergeCell ref="O2:Q2"/>
    <mergeCell ref="A3:C3"/>
    <mergeCell ref="O3:Q3"/>
  </mergeCells>
  <phoneticPr fontId="0" type="noConversion"/>
  <conditionalFormatting sqref="B30:B33 B5:B28">
    <cfRule type="duplicateValues" dxfId="5" priority="3"/>
  </conditionalFormatting>
  <conditionalFormatting sqref="F36:Q36">
    <cfRule type="cellIs" dxfId="4" priority="1" operator="equal">
      <formula>-221</formula>
    </cfRule>
    <cfRule type="cellIs" dxfId="3" priority="2" operator="equal">
      <formula>0</formula>
    </cfRule>
  </conditionalFormatting>
  <conditionalFormatting sqref="F5:W18 F19:H19 L19:W19 F20:W24 F25:Q26 R25:W29 F30:W31">
    <cfRule type="cellIs" dxfId="2" priority="10" operator="equal">
      <formula>20</formula>
    </cfRule>
    <cfRule type="cellIs" dxfId="1" priority="11" operator="equal">
      <formula>22</formula>
    </cfRule>
    <cfRule type="cellIs" dxfId="0" priority="12" operator="equal">
      <formula>25</formula>
    </cfRule>
  </conditionalFormatting>
  <pageMargins left="0.15748031496062992" right="0.19685039370078741" top="1.0236220472440944" bottom="1.3385826771653544" header="0.51181102362204722" footer="0.51181102362204722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Top 10 Summary</vt:lpstr>
      <vt:lpstr>250</vt:lpstr>
      <vt:lpstr>125</vt:lpstr>
      <vt:lpstr>BW85</vt:lpstr>
      <vt:lpstr>SW85</vt:lpstr>
      <vt:lpstr>Juniors</vt:lpstr>
      <vt:lpstr>Cadets</vt:lpstr>
      <vt:lpstr>Autos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2010-03-28T11:34:00Z</dcterms:created>
  <dcterms:modified xsi:type="dcterms:W3CDTF">2025-04-10T07:16:20Z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778239a-5ddf-4a9b-a8b7-7cd52e62e059_Enabled">
    <vt:lpwstr>true</vt:lpwstr>
  </property>
  <property fmtid="{D5CDD505-2E9C-101B-9397-08002B2CF9AE}" pid="3" name="MSIP_Label_4778239a-5ddf-4a9b-a8b7-7cd52e62e059_SetDate">
    <vt:lpwstr>2024-06-28T14:52:42Z</vt:lpwstr>
  </property>
  <property fmtid="{D5CDD505-2E9C-101B-9397-08002B2CF9AE}" pid="4" name="MSIP_Label_4778239a-5ddf-4a9b-a8b7-7cd52e62e059_Method">
    <vt:lpwstr>Privileged</vt:lpwstr>
  </property>
  <property fmtid="{D5CDD505-2E9C-101B-9397-08002B2CF9AE}" pid="5" name="MSIP_Label_4778239a-5ddf-4a9b-a8b7-7cd52e62e059_Name">
    <vt:lpwstr>InternalUseOnly</vt:lpwstr>
  </property>
  <property fmtid="{D5CDD505-2E9C-101B-9397-08002B2CF9AE}" pid="6" name="MSIP_Label_4778239a-5ddf-4a9b-a8b7-7cd52e62e059_SiteId">
    <vt:lpwstr>c382e4a5-eb78-4106-9133-a5dfb1569c2f</vt:lpwstr>
  </property>
  <property fmtid="{D5CDD505-2E9C-101B-9397-08002B2CF9AE}" pid="7" name="MSIP_Label_4778239a-5ddf-4a9b-a8b7-7cd52e62e059_ActionId">
    <vt:lpwstr>a809b921-c06c-4be2-8773-1c5fecf46c6e</vt:lpwstr>
  </property>
  <property fmtid="{D5CDD505-2E9C-101B-9397-08002B2CF9AE}" pid="8" name="MSIP_Label_4778239a-5ddf-4a9b-a8b7-7cd52e62e059_ContentBits">
    <vt:lpwstr>0</vt:lpwstr>
  </property>
</Properties>
</file>